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defaultThemeVersion="124226"/>
  <mc:AlternateContent xmlns:mc="http://schemas.openxmlformats.org/markup-compatibility/2006">
    <mc:Choice Requires="x15">
      <x15ac:absPath xmlns:x15ac="http://schemas.microsoft.com/office/spreadsheetml/2010/11/ac" url="S:\Pupil Membership\Forms  LEA-PSA-ISD\23-24 Forms\"/>
    </mc:Choice>
  </mc:AlternateContent>
  <xr:revisionPtr revIDLastSave="0" documentId="13_ncr:1_{13D1E73D-AA19-4BC8-87BE-498D4FE023C6}" xr6:coauthVersionLast="36" xr6:coauthVersionMax="36" xr10:uidLastSave="{00000000-0000-0000-0000-000000000000}"/>
  <bookViews>
    <workbookView xWindow="0" yWindow="0" windowWidth="19440" windowHeight="11030" xr2:uid="{00000000-000D-0000-FFFF-FFFF00000000}"/>
  </bookViews>
  <sheets>
    <sheet name="Instructions " sheetId="12" r:id="rId1"/>
    <sheet name="Tab 2 - Hours " sheetId="15" r:id="rId2"/>
    <sheet name="OAISD EXAMPLE (PM Reg Session)" sheetId="20" r:id="rId3"/>
    <sheet name="KISD EXAMPLE (Session 1)" sheetId="21" r:id="rId4"/>
  </sheets>
  <definedNames>
    <definedName name="_xlnm.Print_Area" localSheetId="0">'Instructions '!$A$1:$N$34</definedName>
    <definedName name="_xlnm.Print_Area" localSheetId="3">'KISD EXAMPLE (Session 1)'!$A$1:$P$42</definedName>
    <definedName name="_xlnm.Print_Area" localSheetId="2">'OAISD EXAMPLE (PM Reg Session)'!$A$1:$P$42</definedName>
    <definedName name="_xlnm.Print_Area" localSheetId="1">'Tab 2 - Hours '!$A$1:$P$42</definedName>
  </definedNames>
  <calcPr calcId="191029"/>
</workbook>
</file>

<file path=xl/calcChain.xml><?xml version="1.0" encoding="utf-8"?>
<calcChain xmlns="http://schemas.openxmlformats.org/spreadsheetml/2006/main">
  <c r="O15" i="15" l="1"/>
  <c r="G41" i="15"/>
  <c r="G29" i="15"/>
  <c r="G17" i="15"/>
  <c r="E39" i="21" l="1"/>
  <c r="G39" i="21" s="1"/>
  <c r="E38" i="21"/>
  <c r="G38" i="21" s="1"/>
  <c r="E37" i="21"/>
  <c r="G37" i="21" s="1"/>
  <c r="E36" i="21"/>
  <c r="G36" i="21" s="1"/>
  <c r="E35" i="21"/>
  <c r="G35" i="21" s="1"/>
  <c r="E34" i="21"/>
  <c r="G34" i="21" s="1"/>
  <c r="E33" i="21"/>
  <c r="G33" i="21" s="1"/>
  <c r="M27" i="21"/>
  <c r="N33" i="21" s="1"/>
  <c r="N34" i="21" s="1"/>
  <c r="E27" i="21"/>
  <c r="G27" i="21" s="1"/>
  <c r="E26" i="21"/>
  <c r="G26" i="21" s="1"/>
  <c r="E25" i="21"/>
  <c r="G25" i="21" s="1"/>
  <c r="E24" i="21"/>
  <c r="G24" i="21" s="1"/>
  <c r="E23" i="21"/>
  <c r="G23" i="21" s="1"/>
  <c r="E22" i="21"/>
  <c r="G22" i="21" s="1"/>
  <c r="E21" i="21"/>
  <c r="G21" i="21" s="1"/>
  <c r="E15" i="21"/>
  <c r="G15" i="21" s="1"/>
  <c r="E14" i="21"/>
  <c r="G14" i="21" s="1"/>
  <c r="O13" i="21"/>
  <c r="M13" i="21"/>
  <c r="E13" i="21"/>
  <c r="G13" i="21" s="1"/>
  <c r="M12" i="21"/>
  <c r="O12" i="21" s="1"/>
  <c r="E12" i="21"/>
  <c r="G12" i="21" s="1"/>
  <c r="M11" i="21"/>
  <c r="O11" i="21" s="1"/>
  <c r="E11" i="21"/>
  <c r="G11" i="21" s="1"/>
  <c r="M10" i="21"/>
  <c r="O10" i="21" s="1"/>
  <c r="E10" i="21"/>
  <c r="G10" i="21" s="1"/>
  <c r="M9" i="21"/>
  <c r="O9" i="21" s="1"/>
  <c r="E9" i="21"/>
  <c r="G9" i="21" s="1"/>
  <c r="M8" i="21"/>
  <c r="O8" i="21" s="1"/>
  <c r="E8" i="21"/>
  <c r="M7" i="21"/>
  <c r="O7" i="21" s="1"/>
  <c r="E7" i="21"/>
  <c r="E39" i="20"/>
  <c r="G39" i="20" s="1"/>
  <c r="E38" i="20"/>
  <c r="G38" i="20" s="1"/>
  <c r="E37" i="20"/>
  <c r="G37" i="20" s="1"/>
  <c r="E36" i="20"/>
  <c r="G36" i="20" s="1"/>
  <c r="E35" i="20"/>
  <c r="G35" i="20" s="1"/>
  <c r="E34" i="20"/>
  <c r="G34" i="20" s="1"/>
  <c r="N33" i="20"/>
  <c r="N34" i="20" s="1"/>
  <c r="E33" i="20"/>
  <c r="G33" i="20" s="1"/>
  <c r="M27" i="20"/>
  <c r="E27" i="20"/>
  <c r="G27" i="20" s="1"/>
  <c r="E26" i="20"/>
  <c r="G26" i="20" s="1"/>
  <c r="E25" i="20"/>
  <c r="G25" i="20" s="1"/>
  <c r="E24" i="20"/>
  <c r="G24" i="20" s="1"/>
  <c r="E23" i="20"/>
  <c r="G23" i="20" s="1"/>
  <c r="E22" i="20"/>
  <c r="G22" i="20" s="1"/>
  <c r="E21" i="20"/>
  <c r="G21" i="20" s="1"/>
  <c r="E15" i="20"/>
  <c r="G15" i="20" s="1"/>
  <c r="E14" i="20"/>
  <c r="G14" i="20" s="1"/>
  <c r="M13" i="20"/>
  <c r="O13" i="20" s="1"/>
  <c r="E13" i="20"/>
  <c r="M12" i="20"/>
  <c r="O12" i="20" s="1"/>
  <c r="E12" i="20"/>
  <c r="M11" i="20"/>
  <c r="O11" i="20" s="1"/>
  <c r="E11" i="20"/>
  <c r="M10" i="20"/>
  <c r="O10" i="20" s="1"/>
  <c r="E10" i="20"/>
  <c r="G10" i="20" s="1"/>
  <c r="M9" i="20"/>
  <c r="O9" i="20" s="1"/>
  <c r="E9" i="20"/>
  <c r="G9" i="20" s="1"/>
  <c r="M8" i="20"/>
  <c r="O8" i="20" s="1"/>
  <c r="E8" i="20"/>
  <c r="G8" i="20" s="1"/>
  <c r="M7" i="20"/>
  <c r="O7" i="20" s="1"/>
  <c r="E7" i="20"/>
  <c r="G7" i="20" s="1"/>
  <c r="G41" i="21" l="1"/>
  <c r="G42" i="21" s="1"/>
  <c r="H42" i="21" s="1"/>
  <c r="G17" i="21"/>
  <c r="G18" i="21" s="1"/>
  <c r="H18" i="21" s="1"/>
  <c r="O15" i="21"/>
  <c r="O16" i="21" s="1"/>
  <c r="P16" i="21" s="1"/>
  <c r="G29" i="21"/>
  <c r="G30" i="21" s="1"/>
  <c r="H30" i="21" s="1"/>
  <c r="G17" i="20"/>
  <c r="G18" i="20" s="1"/>
  <c r="H18" i="20" s="1"/>
  <c r="G41" i="20"/>
  <c r="G42" i="20" s="1"/>
  <c r="H42" i="20" s="1"/>
  <c r="O15" i="20"/>
  <c r="O16" i="20" s="1"/>
  <c r="P16" i="20" s="1"/>
  <c r="G29" i="20"/>
  <c r="G30" i="20" s="1"/>
  <c r="H30" i="20" s="1"/>
  <c r="N35" i="20" l="1"/>
  <c r="N37" i="20" s="1"/>
  <c r="N35" i="21"/>
  <c r="N37" i="21" s="1"/>
  <c r="N41" i="21" l="1"/>
  <c r="O41" i="21" s="1"/>
  <c r="N38" i="21"/>
  <c r="N41" i="20"/>
  <c r="O41" i="20" s="1"/>
  <c r="N38" i="20"/>
  <c r="M27" i="15"/>
  <c r="N33" i="15" s="1"/>
  <c r="N34" i="15" s="1"/>
  <c r="E10" i="15"/>
  <c r="G10" i="15" s="1"/>
  <c r="E39" i="15"/>
  <c r="G39" i="15" s="1"/>
  <c r="E38" i="15"/>
  <c r="G38" i="15" s="1"/>
  <c r="E37" i="15"/>
  <c r="G37" i="15" s="1"/>
  <c r="E36" i="15"/>
  <c r="G36" i="15" s="1"/>
  <c r="E35" i="15"/>
  <c r="G35" i="15" s="1"/>
  <c r="E34" i="15"/>
  <c r="G34" i="15" s="1"/>
  <c r="E33" i="15"/>
  <c r="G33" i="15" s="1"/>
  <c r="E27" i="15"/>
  <c r="G27" i="15" s="1"/>
  <c r="E26" i="15"/>
  <c r="G26" i="15" s="1"/>
  <c r="E25" i="15"/>
  <c r="G25" i="15" s="1"/>
  <c r="E24" i="15"/>
  <c r="G24" i="15" s="1"/>
  <c r="E23" i="15"/>
  <c r="G23" i="15" s="1"/>
  <c r="E22" i="15"/>
  <c r="G22" i="15" s="1"/>
  <c r="E21" i="15"/>
  <c r="G21" i="15" s="1"/>
  <c r="E15" i="15"/>
  <c r="G15" i="15" s="1"/>
  <c r="E14" i="15"/>
  <c r="G14" i="15" s="1"/>
  <c r="M13" i="15"/>
  <c r="O13" i="15" s="1"/>
  <c r="E13" i="15"/>
  <c r="G13" i="15" s="1"/>
  <c r="M12" i="15"/>
  <c r="O12" i="15" s="1"/>
  <c r="E12" i="15"/>
  <c r="G12" i="15" s="1"/>
  <c r="M11" i="15"/>
  <c r="O11" i="15" s="1"/>
  <c r="E11" i="15"/>
  <c r="G11" i="15" s="1"/>
  <c r="M10" i="15"/>
  <c r="O10" i="15" s="1"/>
  <c r="M9" i="15"/>
  <c r="O9" i="15" s="1"/>
  <c r="E9" i="15"/>
  <c r="G9" i="15" s="1"/>
  <c r="M8" i="15"/>
  <c r="O8" i="15" s="1"/>
  <c r="E8" i="15"/>
  <c r="G8" i="15" s="1"/>
  <c r="M7" i="15"/>
  <c r="O7" i="15" s="1"/>
  <c r="E7" i="15"/>
  <c r="G7" i="15" s="1"/>
  <c r="G42" i="15" l="1"/>
  <c r="H42" i="15" s="1"/>
  <c r="G18" i="15"/>
  <c r="H18" i="15" s="1"/>
  <c r="G30" i="15"/>
  <c r="H30" i="15" s="1"/>
  <c r="O16" i="15"/>
  <c r="P16" i="15" s="1"/>
  <c r="N35" i="15" l="1"/>
  <c r="N37" i="15" s="1"/>
  <c r="N38" i="15" l="1"/>
  <c r="N41" i="15"/>
  <c r="O41" i="15" s="1"/>
</calcChain>
</file>

<file path=xl/sharedStrings.xml><?xml version="1.0" encoding="utf-8"?>
<sst xmlns="http://schemas.openxmlformats.org/spreadsheetml/2006/main" count="392" uniqueCount="119">
  <si>
    <t>School District:</t>
  </si>
  <si>
    <t>Building:</t>
  </si>
  <si>
    <t>School Year:</t>
  </si>
  <si>
    <t xml:space="preserve">School Year: </t>
  </si>
  <si>
    <t>Directions for Completing and Submitting:</t>
  </si>
  <si>
    <t>1.</t>
  </si>
  <si>
    <t>2.</t>
  </si>
  <si>
    <t>Grade:</t>
  </si>
  <si>
    <t>Hours of Instruction</t>
  </si>
  <si>
    <t>Session:</t>
  </si>
  <si>
    <t>Regular Daily Schedule for Students in ISD Programs</t>
  </si>
  <si>
    <r>
      <t xml:space="preserve">Other Schedule </t>
    </r>
    <r>
      <rPr>
        <b/>
        <sz val="9"/>
        <color indexed="8"/>
        <rFont val="Calibri"/>
        <family val="2"/>
      </rPr>
      <t>(Identify)</t>
    </r>
    <r>
      <rPr>
        <b/>
        <sz val="11"/>
        <color indexed="8"/>
        <rFont val="Calibri"/>
        <family val="2"/>
      </rPr>
      <t>:</t>
    </r>
  </si>
  <si>
    <t>1.  Activity</t>
  </si>
  <si>
    <t>2.  Start Time</t>
  </si>
  <si>
    <t>3.  End Time</t>
  </si>
  <si>
    <t>4. Minutes</t>
  </si>
  <si>
    <t>6. Total Minutes</t>
  </si>
  <si>
    <t>7. Number of</t>
  </si>
  <si>
    <t>Number of</t>
  </si>
  <si>
    <t>Regular Days</t>
  </si>
  <si>
    <t>Days for</t>
  </si>
  <si>
    <t>Scheduled:</t>
  </si>
  <si>
    <t>this Schedule</t>
  </si>
  <si>
    <t>(from calendar)</t>
  </si>
  <si>
    <t>Lunch</t>
  </si>
  <si>
    <t>Actual Travel</t>
  </si>
  <si>
    <t>Total  Hours</t>
  </si>
  <si>
    <t>at District</t>
  </si>
  <si>
    <t xml:space="preserve">Enter Manually - Total Minutes for Lunch </t>
  </si>
  <si>
    <t>(Days x Daily Hrs)</t>
  </si>
  <si>
    <r>
      <t xml:space="preserve">Total Minutes </t>
    </r>
    <r>
      <rPr>
        <sz val="8"/>
        <color indexed="8"/>
        <rFont val="Calibri"/>
        <family val="2"/>
      </rPr>
      <t>(Less Lunch )</t>
    </r>
  </si>
  <si>
    <t>Minutes Converted to Hours</t>
  </si>
  <si>
    <r>
      <t xml:space="preserve">Other Schedule </t>
    </r>
    <r>
      <rPr>
        <b/>
        <sz val="9"/>
        <color indexed="8"/>
        <rFont val="Calibri"/>
        <family val="2"/>
      </rPr>
      <t>(Identify)</t>
    </r>
    <r>
      <rPr>
        <b/>
        <sz val="11"/>
        <color indexed="8"/>
        <rFont val="Calibri"/>
        <family val="2"/>
      </rPr>
      <t xml:space="preserve">:                     </t>
    </r>
  </si>
  <si>
    <r>
      <t xml:space="preserve">(2) High School Schedule: </t>
    </r>
    <r>
      <rPr>
        <sz val="10"/>
        <color indexed="8"/>
        <rFont val="Calibri"/>
        <family val="2"/>
      </rPr>
      <t>Enter actual schedule with passing time and lunch.</t>
    </r>
  </si>
  <si>
    <t>(3) If MDE approved additional travel beyond 36 minutes daily, enter here:</t>
  </si>
  <si>
    <t>Approved Waiver Hours</t>
  </si>
  <si>
    <r>
      <t xml:space="preserve">Other Schedule  </t>
    </r>
    <r>
      <rPr>
        <b/>
        <sz val="9"/>
        <color indexed="8"/>
        <rFont val="Calibri"/>
        <family val="2"/>
      </rPr>
      <t>(Identify)</t>
    </r>
    <r>
      <rPr>
        <b/>
        <sz val="11"/>
        <color indexed="8"/>
        <rFont val="Calibri"/>
        <family val="2"/>
      </rPr>
      <t xml:space="preserve">:           </t>
    </r>
  </si>
  <si>
    <t>Allowable Travel Hrs</t>
  </si>
  <si>
    <t>High School Hours</t>
  </si>
  <si>
    <t>Kent ISD:</t>
  </si>
  <si>
    <t>Ottawa ISD:</t>
  </si>
  <si>
    <t xml:space="preserve">Rationale for Completion: </t>
  </si>
  <si>
    <t xml:space="preserve"> Days of Instr this ISD Prgm </t>
  </si>
  <si>
    <r>
      <t xml:space="preserve">PA-45A: Scheduled Days and Clock Hours Of Pupil Instruction </t>
    </r>
    <r>
      <rPr>
        <b/>
        <u/>
        <sz val="12"/>
        <color indexed="8"/>
        <rFont val="Calibri"/>
        <family val="2"/>
      </rPr>
      <t>for Pupils Attending ISD Programs</t>
    </r>
    <r>
      <rPr>
        <b/>
        <sz val="12"/>
        <color indexed="8"/>
        <rFont val="Calibri"/>
        <family val="2"/>
      </rPr>
      <t xml:space="preserve"> </t>
    </r>
  </si>
  <si>
    <r>
      <t xml:space="preserve">5. Passing Time </t>
    </r>
    <r>
      <rPr>
        <b/>
        <sz val="6"/>
        <color indexed="8"/>
        <rFont val="Calibri"/>
        <family val="2"/>
      </rPr>
      <t>Into</t>
    </r>
    <r>
      <rPr>
        <sz val="6"/>
        <color indexed="8"/>
        <rFont val="Calibri"/>
        <family val="2"/>
      </rPr>
      <t xml:space="preserve"> Next Class</t>
    </r>
  </si>
  <si>
    <r>
      <t xml:space="preserve">MDE Appv'd </t>
    </r>
    <r>
      <rPr>
        <u/>
        <sz val="9"/>
        <color indexed="8"/>
        <rFont val="Calibri"/>
        <family val="2"/>
      </rPr>
      <t>Additional</t>
    </r>
    <r>
      <rPr>
        <sz val="9"/>
        <color indexed="8"/>
        <rFont val="Calibri"/>
        <family val="2"/>
      </rPr>
      <t xml:space="preserve"> Daily Minutes</t>
    </r>
  </si>
  <si>
    <t>PA-45A - Tab 2</t>
  </si>
  <si>
    <t xml:space="preserve">Tab 2. Hours of Instruction: </t>
  </si>
  <si>
    <t>Total FTE</t>
  </si>
  <si>
    <t>Total Hrs</t>
  </si>
  <si>
    <t>ISD Prgm #1 - Hours</t>
  </si>
  <si>
    <t>Total Hrs at ISD Programs</t>
  </si>
  <si>
    <t>Total Hrs at High School</t>
  </si>
  <si>
    <t>Please input data in dashed border fields only:</t>
  </si>
  <si>
    <t>App'd Waiver Hrs (if any)</t>
  </si>
  <si>
    <t xml:space="preserve">ISD Prgm 1 = </t>
  </si>
  <si>
    <t xml:space="preserve">ISD Prgm 2 = </t>
  </si>
  <si>
    <t xml:space="preserve">ISD Prgm 3 = </t>
  </si>
  <si>
    <r>
      <t xml:space="preserve">(1) </t>
    </r>
    <r>
      <rPr>
        <b/>
        <sz val="9.5"/>
        <color indexed="8"/>
        <rFont val="Calibri"/>
        <family val="2"/>
      </rPr>
      <t>ISD Program Hours</t>
    </r>
  </si>
  <si>
    <r>
      <t xml:space="preserve">(2) </t>
    </r>
    <r>
      <rPr>
        <b/>
        <sz val="9.5"/>
        <color indexed="8"/>
        <rFont val="Calibri"/>
        <family val="2"/>
      </rPr>
      <t>Hours at HS</t>
    </r>
  </si>
  <si>
    <t>For KISD multiple prgm cohorts, identify program:</t>
  </si>
  <si>
    <t>ISD Prgm #2 - Hours (if any)</t>
  </si>
  <si>
    <t>ISD Prgm #3 - Hours (if any)</t>
  </si>
  <si>
    <t>HS Hrs - Add'l Pgs (if any)</t>
  </si>
  <si>
    <t>Show daily hours at ISD &amp; HS in schedule grids, but zero out ISD prgm hrs (they tally below)</t>
  </si>
  <si>
    <t xml:space="preserve">Enter Name of ISD Prgrm(s) for Cohort: </t>
  </si>
  <si>
    <t>Sample OAISD District</t>
  </si>
  <si>
    <t>Sample High School</t>
  </si>
  <si>
    <t>11 &amp; 12</t>
  </si>
  <si>
    <r>
      <t xml:space="preserve">(1) ISD Program Schedule: </t>
    </r>
    <r>
      <rPr>
        <sz val="10"/>
        <color indexed="8"/>
        <rFont val="Calibri"/>
        <family val="2"/>
      </rPr>
      <t>Enter total hours for each ISD Program. Enter actual travel hours (if applicable). Enter add'l travel hours approved by MDE waiver (if applicable). Ensure no ISD program hours or travel time are included in schedule grids, so they are not double-counted.</t>
    </r>
  </si>
  <si>
    <t>1st Period</t>
  </si>
  <si>
    <t>2nd Period</t>
  </si>
  <si>
    <t>3rd Period</t>
  </si>
  <si>
    <t>PM Regular Session</t>
  </si>
  <si>
    <t>Session</t>
  </si>
  <si>
    <t>Sample KISD District</t>
  </si>
  <si>
    <t>Sample Building</t>
  </si>
  <si>
    <t>11/12</t>
  </si>
  <si>
    <t>3RD PERIOD</t>
  </si>
  <si>
    <t>LUNCH</t>
  </si>
  <si>
    <t>4TH PERIOD</t>
  </si>
  <si>
    <t>5TH PERIOD</t>
  </si>
  <si>
    <t>6TH PERIOD</t>
  </si>
  <si>
    <t xml:space="preserve">Exam </t>
  </si>
  <si>
    <t xml:space="preserve">TRAVEL </t>
  </si>
  <si>
    <t>KCTC SESSION 1</t>
  </si>
  <si>
    <t xml:space="preserve">(1) CTC - Careerline Tech Center </t>
  </si>
  <si>
    <t xml:space="preserve">(b) Enter the pre-calculated hours for each ISD program/session using form PA-45A(1) for Kent, or PA-45A(2) for Ottawa. </t>
  </si>
  <si>
    <t xml:space="preserve">(3) apply to MDE for additional travel time beyond the allotted 36 minutes/day.* </t>
  </si>
  <si>
    <r>
      <t xml:space="preserve">Careerline Tech Center </t>
    </r>
    <r>
      <rPr>
        <b/>
        <sz val="12"/>
        <color rgb="FFFF0000"/>
        <rFont val="Calibri"/>
        <family val="2"/>
      </rPr>
      <t>EXAMPLE</t>
    </r>
  </si>
  <si>
    <r>
      <t xml:space="preserve">Kent Career Tech Center </t>
    </r>
    <r>
      <rPr>
        <b/>
        <sz val="12"/>
        <color rgb="FFFF0000"/>
        <rFont val="Calibri"/>
        <family val="2"/>
      </rPr>
      <t>EXAMPLE</t>
    </r>
  </si>
  <si>
    <t xml:space="preserve">If completing the PA-45A reveals there are not enough instructional hours to claim 1.00 FTE, the LEA/PSA must do one of the following:  </t>
  </si>
  <si>
    <t>Note: If more schedule variations needed, copy this tab in the worksheet; manually enter hours in Field N38 below.</t>
  </si>
  <si>
    <t xml:space="preserve">Each district must complete a PA-45A for pupil cohorts participating in one or more ISD instructional programs. Districts must account for instructional hours at the ISD program(s) plus the home high school to ensure pupil cohorts are receiving at least 1,098 hours (or if not, FTE claims on the cohort are pro-rated accordingly). </t>
  </si>
  <si>
    <t>(2) add instructional time to the cohort's schedule,</t>
  </si>
  <si>
    <t>(1) prorate the FTE claims on the affected pupils in the cohort,</t>
  </si>
  <si>
    <t>(Please do not use the yellow examples tabs to create your cohort schedules)</t>
  </si>
  <si>
    <t>(3) QPD Hours</t>
  </si>
  <si>
    <t>Subtotal Hours without QPD</t>
  </si>
  <si>
    <r>
      <t xml:space="preserve">(3) Cohort </t>
    </r>
    <r>
      <rPr>
        <b/>
        <sz val="9.5"/>
        <color indexed="8"/>
        <rFont val="Calibri"/>
        <family val="2"/>
      </rPr>
      <t>Total Hours</t>
    </r>
  </si>
  <si>
    <t>Exam Days</t>
  </si>
  <si>
    <r>
      <t xml:space="preserve">ISD Prgm #1 - </t>
    </r>
    <r>
      <rPr>
        <sz val="10"/>
        <color rgb="FFFF0000"/>
        <rFont val="Calibri"/>
        <family val="2"/>
        <scheme val="minor"/>
      </rPr>
      <t>CTC PM (Regular)</t>
    </r>
  </si>
  <si>
    <t>Note: this example shows Hours for the Regular CTC session (495.00). CTC Early Release Hours = 360.00</t>
  </si>
  <si>
    <t>CTC PM (REG)</t>
  </si>
  <si>
    <t>HS QPD Hrs Claimed (if any)</t>
  </si>
  <si>
    <r>
      <t xml:space="preserve">ISD Prgm 1 = </t>
    </r>
    <r>
      <rPr>
        <b/>
        <sz val="8"/>
        <color rgb="FFFF0000"/>
        <rFont val="Calibri"/>
        <family val="2"/>
        <scheme val="minor"/>
      </rPr>
      <t>KCTC Ses 1</t>
    </r>
  </si>
  <si>
    <t>Exam</t>
  </si>
  <si>
    <r>
      <t xml:space="preserve">ISD Prgm 1 = </t>
    </r>
    <r>
      <rPr>
        <b/>
        <sz val="8"/>
        <color rgb="FFFF0000"/>
        <rFont val="Calibri"/>
        <family val="2"/>
        <scheme val="minor"/>
      </rPr>
      <t>CTC PM (Reg)</t>
    </r>
  </si>
  <si>
    <r>
      <rPr>
        <b/>
        <sz val="10"/>
        <color theme="1"/>
        <rFont val="Calibri"/>
        <family val="2"/>
        <scheme val="minor"/>
      </rPr>
      <t>Tab 1. Days of Instruction -</t>
    </r>
    <r>
      <rPr>
        <sz val="10"/>
        <color theme="1"/>
        <rFont val="Calibri"/>
        <family val="2"/>
        <scheme val="minor"/>
      </rPr>
      <t xml:space="preserve"> This calendar has been REMOVED intentionally from this spreadsheet. Please use your High School's PA-45 calendar to enter the number of regular, half days, early release days, etc. into Tab - 2 Hours. </t>
    </r>
  </si>
  <si>
    <t>2023-24</t>
  </si>
  <si>
    <t>(2) MSK - MySchool@Kent/SuccessLink</t>
  </si>
  <si>
    <t>(1) KCTC - Kent Career Technical Center (former KTC program has been merged into KCTC)</t>
  </si>
  <si>
    <r>
      <rPr>
        <b/>
        <i/>
        <sz val="10"/>
        <color theme="1"/>
        <rFont val="Calibri"/>
        <family val="2"/>
        <scheme val="minor"/>
      </rPr>
      <t xml:space="preserve">LaunchU Note: </t>
    </r>
    <r>
      <rPr>
        <i/>
        <sz val="10"/>
        <color theme="1"/>
        <rFont val="Calibri"/>
        <family val="2"/>
        <scheme val="minor"/>
      </rPr>
      <t xml:space="preserve">Days/hours are not needed for courses that earn college credit (FTE is based on # of credits earned + tuition payment by district/ISD). </t>
    </r>
  </si>
  <si>
    <t>*if pupils are eligible for travel time (full-time public pupils who travel between instructional sites during the school day), and travel is the only reason 1,098 hours cannot be achieved. Part-time public school pupils and nonpublic or homeschooled pupils are not eligible for travel time.</t>
  </si>
  <si>
    <r>
      <rPr>
        <i/>
        <sz val="9"/>
        <color theme="1"/>
        <rFont val="Calibri"/>
        <family val="2"/>
        <scheme val="minor"/>
      </rPr>
      <t xml:space="preserve">Annual hours of instruction for each ISD program/session are pre-calculated and can be found on our Pupil Accounting website under the Days &amp; Hours of Instruction heading. </t>
    </r>
    <r>
      <rPr>
        <b/>
        <i/>
        <sz val="9"/>
        <color theme="1"/>
        <rFont val="Calibri"/>
        <family val="2"/>
        <scheme val="minor"/>
      </rPr>
      <t xml:space="preserve">Use form PA-45A(1) for KISD </t>
    </r>
    <r>
      <rPr>
        <i/>
        <sz val="9"/>
        <color theme="1"/>
        <rFont val="Calibri"/>
        <family val="2"/>
        <scheme val="minor"/>
      </rPr>
      <t xml:space="preserve">Program Days and Hours and </t>
    </r>
    <r>
      <rPr>
        <b/>
        <i/>
        <sz val="9"/>
        <color theme="1"/>
        <rFont val="Calibri"/>
        <family val="2"/>
        <scheme val="minor"/>
      </rPr>
      <t xml:space="preserve">PA-45A(2) for OAISD </t>
    </r>
    <r>
      <rPr>
        <i/>
        <sz val="9"/>
        <color theme="1"/>
        <rFont val="Calibri"/>
        <family val="2"/>
        <scheme val="minor"/>
      </rPr>
      <t>Program Days and Hours.</t>
    </r>
  </si>
  <si>
    <t>(a) Complete a separate hours tab for each ISD program &amp; session combination (i.e., each distinct cohort of students attending ISD programming).</t>
  </si>
  <si>
    <t>(c) Identify the activity name plus the start and end time for each activity. Minutes will calculate automatically if you enter Start and End time properly. Report the actual bell schedule at the high school, actual lunch time, actual travel time to/from, and the pre-calculated ISD program hours, but please do not "double count" ISD program hours and travel time (see examples for correct entry of the pre-calculated ISD program hours &amp; travel time). Please do not forget to subtract lunch minutes.</t>
  </si>
  <si>
    <t xml:space="preserve">(d) If applicable, manually add in any QPD hours claimed for your HS in the QPD line provided on Tab 2 - Hours to ensure those hours are credited to the cohort. </t>
  </si>
  <si>
    <r>
      <rPr>
        <b/>
        <sz val="11"/>
        <rFont val="Calibri"/>
        <family val="2"/>
      </rPr>
      <t>PA-45A</t>
    </r>
    <r>
      <rPr>
        <b/>
        <sz val="10"/>
        <rFont val="Calibri"/>
        <family val="2"/>
      </rPr>
      <t xml:space="preserve"> </t>
    </r>
    <r>
      <rPr>
        <sz val="8"/>
        <rFont val="Calibri"/>
        <family val="2"/>
      </rPr>
      <t>Apr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</si>
</sst>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h:mm;@"/>
    <numFmt numFmtId="165" formatCode="0.00_);[Red]\(0.00\)"/>
  </numFmts>
  <fonts count="49" x14ac:knownFonts="1">
    <font>
      <sz val="11"/>
      <color theme="1"/>
      <name val="Calibri"/>
      <family val="2"/>
      <scheme val="minor"/>
    </font>
    <font>
      <sz val="11"/>
      <color indexed="8"/>
      <name val="Calibri"/>
      <family val="2"/>
    </font>
    <font>
      <sz val="12"/>
      <name val="Times New Roman"/>
      <family val="1"/>
    </font>
    <font>
      <sz val="10"/>
      <color indexed="8"/>
      <name val="Calibri"/>
      <family val="2"/>
    </font>
    <font>
      <sz val="12"/>
      <name val="Times New Roman"/>
      <family val="1"/>
    </font>
    <font>
      <b/>
      <sz val="10"/>
      <color indexed="8"/>
      <name val="Calibri"/>
      <family val="2"/>
    </font>
    <font>
      <i/>
      <sz val="10"/>
      <color indexed="8"/>
      <name val="Calibri"/>
      <family val="2"/>
    </font>
    <font>
      <b/>
      <i/>
      <sz val="10"/>
      <color indexed="8"/>
      <name val="Calibri"/>
      <family val="2"/>
    </font>
    <font>
      <b/>
      <sz val="11"/>
      <color indexed="8"/>
      <name val="Calibri"/>
      <family val="2"/>
    </font>
    <font>
      <sz val="9"/>
      <color indexed="8"/>
      <name val="Calibri"/>
      <family val="2"/>
    </font>
    <font>
      <sz val="12"/>
      <name val="Calibri"/>
      <family val="2"/>
    </font>
    <font>
      <b/>
      <sz val="14"/>
      <color indexed="8"/>
      <name val="Calibri"/>
      <family val="2"/>
    </font>
    <font>
      <sz val="12"/>
      <color indexed="8"/>
      <name val="Calibri"/>
      <family val="2"/>
    </font>
    <font>
      <sz val="8"/>
      <color indexed="8"/>
      <name val="Calibri"/>
      <family val="2"/>
    </font>
    <font>
      <b/>
      <sz val="9"/>
      <color indexed="8"/>
      <name val="Calibri"/>
      <family val="2"/>
    </font>
    <font>
      <sz val="6"/>
      <color indexed="8"/>
      <name val="Calibri"/>
      <family val="2"/>
    </font>
    <font>
      <b/>
      <sz val="6"/>
      <color indexed="8"/>
      <name val="Calibri"/>
      <family val="2"/>
    </font>
    <font>
      <b/>
      <sz val="8"/>
      <color indexed="8"/>
      <name val="Calibri"/>
      <family val="2"/>
    </font>
    <font>
      <i/>
      <sz val="9"/>
      <color indexed="8"/>
      <name val="Calibri"/>
      <family val="2"/>
    </font>
    <font>
      <b/>
      <sz val="11"/>
      <name val="Calibri"/>
      <family val="2"/>
    </font>
    <font>
      <b/>
      <sz val="10"/>
      <name val="Calibri"/>
      <family val="2"/>
    </font>
    <font>
      <b/>
      <sz val="12"/>
      <color indexed="8"/>
      <name val="Calibri"/>
      <family val="2"/>
    </font>
    <font>
      <b/>
      <u/>
      <sz val="12"/>
      <color indexed="8"/>
      <name val="Calibri"/>
      <family val="2"/>
    </font>
    <font>
      <u/>
      <sz val="9"/>
      <color indexed="8"/>
      <name val="Calibri"/>
      <family val="2"/>
    </font>
    <font>
      <b/>
      <sz val="9.5"/>
      <color indexed="8"/>
      <name val="Calibri"/>
      <family val="2"/>
    </font>
    <font>
      <b/>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9"/>
      <color theme="1"/>
      <name val="Calibri"/>
      <family val="2"/>
      <scheme val="minor"/>
    </font>
    <font>
      <b/>
      <i/>
      <sz val="10"/>
      <color theme="1"/>
      <name val="Calibri"/>
      <family val="2"/>
      <scheme val="minor"/>
    </font>
    <font>
      <b/>
      <sz val="8"/>
      <color theme="1"/>
      <name val="Calibri"/>
      <family val="2"/>
      <scheme val="minor"/>
    </font>
    <font>
      <b/>
      <i/>
      <sz val="9"/>
      <color theme="1"/>
      <name val="Calibri"/>
      <family val="2"/>
      <scheme val="minor"/>
    </font>
    <font>
      <b/>
      <sz val="14"/>
      <color theme="1"/>
      <name val="Calibri"/>
      <family val="2"/>
      <scheme val="minor"/>
    </font>
    <font>
      <b/>
      <sz val="22"/>
      <color rgb="FFFF0000"/>
      <name val="Calibri"/>
      <family val="2"/>
      <scheme val="minor"/>
    </font>
    <font>
      <u/>
      <sz val="11"/>
      <color theme="1"/>
      <name val="Calibri"/>
      <family val="2"/>
      <scheme val="minor"/>
    </font>
    <font>
      <b/>
      <sz val="10"/>
      <color rgb="FFFF0000"/>
      <name val="Calibri"/>
      <family val="2"/>
    </font>
    <font>
      <b/>
      <sz val="9.5"/>
      <color theme="1"/>
      <name val="Calibri"/>
      <family val="2"/>
      <scheme val="minor"/>
    </font>
    <font>
      <sz val="10"/>
      <color indexed="8"/>
      <name val="Calibri"/>
      <family val="2"/>
      <scheme val="minor"/>
    </font>
    <font>
      <sz val="10"/>
      <color rgb="FFFF0000"/>
      <name val="Calibri"/>
      <family val="2"/>
      <scheme val="minor"/>
    </font>
    <font>
      <b/>
      <i/>
      <sz val="9"/>
      <name val="Calibri"/>
      <family val="2"/>
      <scheme val="minor"/>
    </font>
    <font>
      <sz val="11"/>
      <color rgb="FFFF0000"/>
      <name val="Calibri"/>
      <family val="2"/>
      <scheme val="minor"/>
    </font>
    <font>
      <sz val="8"/>
      <name val="Calibri"/>
      <family val="2"/>
    </font>
    <font>
      <i/>
      <sz val="10"/>
      <color theme="1"/>
      <name val="Calibri"/>
      <family val="2"/>
      <scheme val="minor"/>
    </font>
    <font>
      <b/>
      <sz val="12"/>
      <color rgb="FFFF0000"/>
      <name val="Calibri"/>
      <family val="2"/>
    </font>
    <font>
      <i/>
      <sz val="9"/>
      <color theme="1"/>
      <name val="Calibri"/>
      <family val="2"/>
      <scheme val="minor"/>
    </font>
    <font>
      <b/>
      <i/>
      <sz val="9"/>
      <color rgb="FFFF0000"/>
      <name val="Calibri"/>
      <family val="2"/>
      <scheme val="minor"/>
    </font>
    <font>
      <b/>
      <sz val="10"/>
      <color rgb="FFFF0000"/>
      <name val="Calibri"/>
      <family val="2"/>
      <scheme val="minor"/>
    </font>
    <font>
      <b/>
      <sz val="8"/>
      <color rgb="FFFF0000"/>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2" tint="-9.9978637043366805E-2"/>
        <bgColor indexed="64"/>
      </patternFill>
    </fill>
    <fill>
      <patternFill patternType="solid">
        <fgColor theme="0" tint="-0.149967955565050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9" tint="0.39997558519241921"/>
        <bgColor indexed="64"/>
      </patternFill>
    </fill>
  </fills>
  <borders count="29">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DashDot">
        <color indexed="64"/>
      </left>
      <right style="mediumDashDot">
        <color indexed="64"/>
      </right>
      <top style="mediumDashDot">
        <color indexed="64"/>
      </top>
      <bottom style="mediumDashDot">
        <color indexed="64"/>
      </bottom>
      <diagonal/>
    </border>
    <border>
      <left style="mediumDashDot">
        <color indexed="64"/>
      </left>
      <right style="mediumDashDot">
        <color indexed="64"/>
      </right>
      <top style="mediumDashDot">
        <color indexed="64"/>
      </top>
      <bottom style="thin">
        <color indexed="64"/>
      </bottom>
      <diagonal/>
    </border>
    <border>
      <left style="mediumDashDot">
        <color indexed="64"/>
      </left>
      <right style="mediumDashDot">
        <color indexed="64"/>
      </right>
      <top style="thin">
        <color indexed="64"/>
      </top>
      <bottom style="thin">
        <color indexed="64"/>
      </bottom>
      <diagonal/>
    </border>
    <border>
      <left style="mediumDashDot">
        <color indexed="64"/>
      </left>
      <right style="mediumDashDot">
        <color indexed="64"/>
      </right>
      <top style="thin">
        <color indexed="64"/>
      </top>
      <bottom style="mediumDashDot">
        <color indexed="64"/>
      </bottom>
      <diagonal/>
    </border>
    <border>
      <left/>
      <right style="mediumDashDot">
        <color indexed="64"/>
      </right>
      <top/>
      <bottom/>
      <diagonal/>
    </border>
    <border>
      <left/>
      <right style="mediumDashDot">
        <color indexed="64"/>
      </right>
      <top style="thin">
        <color indexed="64"/>
      </top>
      <bottom/>
      <diagonal/>
    </border>
    <border>
      <left style="mediumDashDot">
        <color indexed="64"/>
      </left>
      <right style="thin">
        <color auto="1"/>
      </right>
      <top style="thin">
        <color auto="1"/>
      </top>
      <bottom style="mediumDashDot">
        <color indexed="64"/>
      </bottom>
      <diagonal/>
    </border>
    <border>
      <left style="mediumDashDot">
        <color indexed="64"/>
      </left>
      <right style="thin">
        <color auto="1"/>
      </right>
      <top style="mediumDashDot">
        <color indexed="64"/>
      </top>
      <bottom style="mediumDashDot">
        <color indexed="64"/>
      </bottom>
      <diagonal/>
    </border>
    <border>
      <left style="medium">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0" fontId="2" fillId="0" borderId="0"/>
    <xf numFmtId="0" fontId="4" fillId="0" borderId="0"/>
    <xf numFmtId="0" fontId="2" fillId="0" borderId="0"/>
    <xf numFmtId="0" fontId="2" fillId="0" borderId="0"/>
  </cellStyleXfs>
  <cellXfs count="302">
    <xf numFmtId="0" fontId="0" fillId="0" borderId="0" xfId="0"/>
    <xf numFmtId="0" fontId="26" fillId="0" borderId="0" xfId="0" applyFont="1"/>
    <xf numFmtId="0" fontId="27" fillId="0" borderId="0" xfId="0" applyFont="1"/>
    <xf numFmtId="0" fontId="28" fillId="0" borderId="0" xfId="0" applyFont="1"/>
    <xf numFmtId="0" fontId="26" fillId="0" borderId="1" xfId="0" applyFont="1" applyBorder="1"/>
    <xf numFmtId="0" fontId="26" fillId="0" borderId="0" xfId="0" applyFont="1" applyBorder="1"/>
    <xf numFmtId="49" fontId="29" fillId="0" borderId="1" xfId="0" applyNumberFormat="1" applyFont="1" applyBorder="1" applyAlignment="1">
      <alignment horizontal="right"/>
    </xf>
    <xf numFmtId="0" fontId="26" fillId="0" borderId="2" xfId="0" applyFont="1" applyBorder="1"/>
    <xf numFmtId="0" fontId="27" fillId="0" borderId="0" xfId="0" applyFont="1" applyBorder="1"/>
    <xf numFmtId="0" fontId="12" fillId="0" borderId="0" xfId="0" applyFont="1" applyProtection="1">
      <protection locked="0"/>
    </xf>
    <xf numFmtId="0" fontId="12" fillId="0" borderId="0" xfId="0" applyFont="1" applyBorder="1" applyAlignment="1" applyProtection="1">
      <alignment horizontal="right"/>
      <protection locked="0"/>
    </xf>
    <xf numFmtId="0" fontId="12" fillId="0" borderId="0" xfId="0" applyFont="1" applyAlignment="1" applyProtection="1">
      <alignment horizontal="right"/>
      <protection locked="0"/>
    </xf>
    <xf numFmtId="49" fontId="12" fillId="0" borderId="0" xfId="0" applyNumberFormat="1" applyFont="1" applyBorder="1" applyAlignment="1" applyProtection="1">
      <alignment horizontal="left"/>
      <protection locked="0"/>
    </xf>
    <xf numFmtId="49" fontId="12" fillId="0" borderId="3" xfId="0" applyNumberFormat="1" applyFont="1" applyBorder="1" applyAlignment="1" applyProtection="1">
      <alignment horizontal="center"/>
      <protection locked="0"/>
    </xf>
    <xf numFmtId="0" fontId="12" fillId="0" borderId="0" xfId="0" applyFont="1" applyFill="1" applyBorder="1" applyProtection="1">
      <protection locked="0"/>
    </xf>
    <xf numFmtId="0" fontId="12" fillId="0" borderId="0" xfId="0" applyFont="1" applyBorder="1" applyProtection="1">
      <protection locked="0"/>
    </xf>
    <xf numFmtId="49" fontId="12" fillId="0" borderId="0" xfId="0" applyNumberFormat="1" applyFont="1" applyFill="1" applyBorder="1" applyAlignment="1" applyProtection="1">
      <alignment horizontal="left"/>
      <protection locked="0"/>
    </xf>
    <xf numFmtId="0" fontId="12" fillId="0" borderId="0" xfId="0" applyFont="1" applyBorder="1" applyAlignment="1" applyProtection="1">
      <alignment horizontal="center" wrapText="1"/>
      <protection locked="0"/>
    </xf>
    <xf numFmtId="49" fontId="12" fillId="0" borderId="0" xfId="0" applyNumberFormat="1" applyFont="1" applyAlignment="1" applyProtection="1">
      <alignment horizontal="left"/>
      <protection locked="0"/>
    </xf>
    <xf numFmtId="49" fontId="13" fillId="0" borderId="0" xfId="0" applyNumberFormat="1" applyFont="1" applyAlignment="1" applyProtection="1">
      <protection locked="0"/>
    </xf>
    <xf numFmtId="49" fontId="13" fillId="0" borderId="0" xfId="0" applyNumberFormat="1" applyFont="1" applyAlignment="1" applyProtection="1">
      <alignment wrapText="1"/>
      <protection locked="0"/>
    </xf>
    <xf numFmtId="0" fontId="12" fillId="0" borderId="0" xfId="0" applyFont="1" applyAlignment="1" applyProtection="1">
      <alignment horizontal="center" wrapText="1"/>
      <protection locked="0"/>
    </xf>
    <xf numFmtId="49" fontId="12" fillId="0" borderId="0" xfId="0" applyNumberFormat="1" applyFont="1" applyBorder="1" applyAlignment="1" applyProtection="1">
      <alignment horizontal="right"/>
      <protection locked="0"/>
    </xf>
    <xf numFmtId="0" fontId="0" fillId="0" borderId="0" xfId="0" applyFont="1" applyProtection="1">
      <protection locked="0"/>
    </xf>
    <xf numFmtId="49" fontId="0" fillId="0" borderId="0" xfId="0" applyNumberFormat="1" applyFont="1" applyAlignment="1" applyProtection="1">
      <alignment horizontal="left"/>
      <protection locked="0"/>
    </xf>
    <xf numFmtId="0" fontId="15" fillId="0" borderId="4" xfId="0" applyFont="1" applyBorder="1" applyAlignment="1" applyProtection="1">
      <alignment horizontal="center" vertical="center" wrapText="1"/>
      <protection locked="0"/>
    </xf>
    <xf numFmtId="0" fontId="5" fillId="2" borderId="5" xfId="0" applyFont="1" applyFill="1" applyBorder="1" applyAlignment="1" applyProtection="1">
      <alignment horizontal="center" wrapText="1"/>
      <protection locked="0"/>
    </xf>
    <xf numFmtId="0" fontId="5" fillId="2" borderId="6" xfId="0" applyFont="1" applyFill="1" applyBorder="1" applyAlignment="1" applyProtection="1">
      <alignment horizontal="center"/>
      <protection locked="0"/>
    </xf>
    <xf numFmtId="49" fontId="3" fillId="0" borderId="7" xfId="0" applyNumberFormat="1" applyFont="1" applyBorder="1" applyAlignment="1" applyProtection="1">
      <alignment horizontal="left"/>
      <protection locked="0"/>
    </xf>
    <xf numFmtId="18" fontId="0" fillId="0" borderId="7" xfId="0" applyNumberFormat="1" applyFont="1" applyBorder="1" applyAlignment="1" applyProtection="1">
      <alignment horizontal="center"/>
      <protection locked="0"/>
    </xf>
    <xf numFmtId="18" fontId="0" fillId="0" borderId="7" xfId="0" applyNumberFormat="1" applyBorder="1" applyAlignment="1" applyProtection="1">
      <alignment horizontal="center"/>
      <protection locked="0"/>
    </xf>
    <xf numFmtId="0" fontId="3" fillId="0" borderId="7" xfId="0" applyFont="1" applyBorder="1" applyAlignment="1" applyProtection="1">
      <alignment horizontal="left"/>
      <protection locked="0"/>
    </xf>
    <xf numFmtId="0" fontId="0" fillId="0" borderId="1" xfId="0" applyFont="1" applyBorder="1" applyProtection="1">
      <protection locked="0"/>
    </xf>
    <xf numFmtId="164" fontId="0" fillId="0" borderId="0" xfId="0" applyNumberFormat="1" applyFont="1" applyBorder="1" applyAlignment="1" applyProtection="1">
      <alignment horizontal="center"/>
      <protection locked="0"/>
    </xf>
    <xf numFmtId="0" fontId="0" fillId="0" borderId="0" xfId="0" applyFont="1" applyBorder="1" applyAlignment="1" applyProtection="1">
      <alignment horizontal="center"/>
      <protection locked="0"/>
    </xf>
    <xf numFmtId="0" fontId="3" fillId="0" borderId="0" xfId="0" applyNumberFormat="1" applyFont="1" applyBorder="1" applyAlignment="1" applyProtection="1">
      <alignment horizontal="right"/>
      <protection locked="0"/>
    </xf>
    <xf numFmtId="0" fontId="16" fillId="2" borderId="6" xfId="0" applyFont="1" applyFill="1" applyBorder="1" applyAlignment="1" applyProtection="1">
      <alignment horizontal="center"/>
      <protection locked="0"/>
    </xf>
    <xf numFmtId="0" fontId="0" fillId="0" borderId="0" xfId="0" applyFont="1" applyBorder="1" applyProtection="1">
      <protection locked="0"/>
    </xf>
    <xf numFmtId="0" fontId="3" fillId="0" borderId="0" xfId="0" applyFont="1" applyBorder="1" applyProtection="1">
      <protection locked="0"/>
    </xf>
    <xf numFmtId="0" fontId="0" fillId="0" borderId="8" xfId="0" applyFont="1" applyBorder="1" applyProtection="1">
      <protection locked="0"/>
    </xf>
    <xf numFmtId="0" fontId="0" fillId="0" borderId="3" xfId="0" applyFont="1" applyBorder="1" applyProtection="1">
      <protection locked="0"/>
    </xf>
    <xf numFmtId="0" fontId="3" fillId="0" borderId="3" xfId="0" applyFont="1" applyBorder="1" applyProtection="1">
      <protection locked="0"/>
    </xf>
    <xf numFmtId="0" fontId="3" fillId="0" borderId="3" xfId="0" applyNumberFormat="1" applyFont="1" applyBorder="1" applyAlignment="1" applyProtection="1">
      <alignment horizontal="right"/>
      <protection locked="0"/>
    </xf>
    <xf numFmtId="2" fontId="0" fillId="0" borderId="7" xfId="0" applyNumberFormat="1" applyFont="1" applyBorder="1" applyAlignment="1" applyProtection="1">
      <alignment horizontal="center"/>
    </xf>
    <xf numFmtId="4" fontId="8" fillId="2" borderId="7" xfId="0" applyNumberFormat="1" applyFont="1" applyFill="1" applyBorder="1" applyAlignment="1" applyProtection="1">
      <alignment horizontal="center"/>
    </xf>
    <xf numFmtId="0" fontId="0" fillId="2" borderId="4" xfId="0" applyFont="1" applyFill="1" applyBorder="1" applyProtection="1">
      <protection locked="0"/>
    </xf>
    <xf numFmtId="0" fontId="3" fillId="0" borderId="0" xfId="0" applyFont="1" applyProtection="1">
      <protection locked="0"/>
    </xf>
    <xf numFmtId="0" fontId="5" fillId="0" borderId="0" xfId="0" applyFont="1" applyFill="1" applyBorder="1" applyAlignment="1" applyProtection="1">
      <alignment horizontal="left" vertical="center"/>
      <protection locked="0"/>
    </xf>
    <xf numFmtId="0" fontId="0" fillId="0" borderId="9" xfId="0" applyFont="1" applyBorder="1" applyProtection="1">
      <protection locked="0"/>
    </xf>
    <xf numFmtId="0" fontId="0" fillId="0" borderId="10" xfId="0" applyFont="1" applyBorder="1" applyProtection="1">
      <protection locked="0"/>
    </xf>
    <xf numFmtId="0" fontId="3" fillId="0" borderId="10" xfId="0" applyFont="1" applyBorder="1" applyProtection="1">
      <protection locked="0"/>
    </xf>
    <xf numFmtId="0" fontId="3" fillId="0" borderId="10" xfId="0" applyNumberFormat="1" applyFont="1" applyBorder="1" applyAlignment="1" applyProtection="1">
      <alignment horizontal="right"/>
      <protection locked="0"/>
    </xf>
    <xf numFmtId="2" fontId="0" fillId="0" borderId="11" xfId="0" applyNumberFormat="1" applyFont="1" applyBorder="1" applyAlignment="1" applyProtection="1">
      <alignment horizontal="center"/>
    </xf>
    <xf numFmtId="4" fontId="8" fillId="2" borderId="12" xfId="0" applyNumberFormat="1" applyFont="1" applyFill="1" applyBorder="1" applyAlignment="1" applyProtection="1">
      <alignment horizontal="center"/>
    </xf>
    <xf numFmtId="0" fontId="30" fillId="2" borderId="13" xfId="0" applyFont="1" applyFill="1" applyBorder="1" applyProtection="1">
      <protection locked="0"/>
    </xf>
    <xf numFmtId="0" fontId="30" fillId="2" borderId="14" xfId="0" applyFont="1" applyFill="1" applyBorder="1" applyProtection="1">
      <protection locked="0"/>
    </xf>
    <xf numFmtId="0" fontId="30" fillId="2" borderId="15" xfId="0" applyFont="1" applyFill="1" applyBorder="1" applyProtection="1">
      <protection locked="0"/>
    </xf>
    <xf numFmtId="0" fontId="0" fillId="0" borderId="0" xfId="0" applyFont="1" applyProtection="1"/>
    <xf numFmtId="0" fontId="8" fillId="0" borderId="0" xfId="0" applyFont="1" applyFill="1" applyBorder="1" applyAlignment="1" applyProtection="1">
      <protection locked="0"/>
    </xf>
    <xf numFmtId="0" fontId="15" fillId="0" borderId="0" xfId="0" applyFont="1" applyFill="1" applyBorder="1" applyAlignment="1" applyProtection="1">
      <alignment horizontal="center" wrapText="1"/>
      <protection locked="0"/>
    </xf>
    <xf numFmtId="0" fontId="5"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left"/>
      <protection locked="0"/>
    </xf>
    <xf numFmtId="18" fontId="0" fillId="0" borderId="0" xfId="0" applyNumberFormat="1"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3" fillId="0" borderId="0" xfId="0" applyFont="1" applyFill="1" applyBorder="1" applyProtection="1">
      <protection locked="0"/>
    </xf>
    <xf numFmtId="49" fontId="7" fillId="3" borderId="16" xfId="0" applyNumberFormat="1" applyFont="1" applyFill="1" applyBorder="1" applyAlignment="1" applyProtection="1">
      <alignment horizontal="left" vertical="center"/>
      <protection locked="0"/>
    </xf>
    <xf numFmtId="0" fontId="7" fillId="3" borderId="17" xfId="0" applyFont="1" applyFill="1" applyBorder="1" applyAlignment="1" applyProtection="1">
      <alignment horizontal="left" vertical="center"/>
      <protection locked="0"/>
    </xf>
    <xf numFmtId="0" fontId="0" fillId="3" borderId="18" xfId="0" applyFont="1" applyFill="1" applyBorder="1" applyProtection="1">
      <protection locked="0"/>
    </xf>
    <xf numFmtId="0" fontId="3" fillId="3" borderId="1" xfId="0" applyFont="1" applyFill="1" applyBorder="1" applyAlignment="1" applyProtection="1">
      <alignment horizontal="left" vertical="center"/>
      <protection locked="0"/>
    </xf>
    <xf numFmtId="0" fontId="0" fillId="3" borderId="0" xfId="0" applyFont="1" applyFill="1" applyBorder="1" applyProtection="1">
      <protection locked="0"/>
    </xf>
    <xf numFmtId="0" fontId="9" fillId="3" borderId="0" xfId="0" applyFont="1" applyFill="1" applyBorder="1" applyAlignment="1" applyProtection="1">
      <alignment horizontal="right" vertical="center"/>
      <protection locked="0"/>
    </xf>
    <xf numFmtId="0" fontId="0" fillId="3" borderId="2" xfId="0" applyFont="1" applyFill="1" applyBorder="1" applyProtection="1">
      <protection locked="0"/>
    </xf>
    <xf numFmtId="0" fontId="0" fillId="0" borderId="0" xfId="0" applyFont="1" applyFill="1" applyBorder="1" applyProtection="1">
      <protection locked="0"/>
    </xf>
    <xf numFmtId="0" fontId="3" fillId="3" borderId="8" xfId="0" applyFont="1" applyFill="1" applyBorder="1" applyAlignment="1" applyProtection="1">
      <alignment horizontal="left" vertical="center"/>
      <protection locked="0"/>
    </xf>
    <xf numFmtId="0" fontId="0" fillId="3" borderId="3" xfId="0" applyFont="1" applyFill="1" applyBorder="1" applyProtection="1">
      <protection locked="0"/>
    </xf>
    <xf numFmtId="0" fontId="9" fillId="3" borderId="3" xfId="0" applyFont="1" applyFill="1" applyBorder="1" applyAlignment="1" applyProtection="1">
      <alignment horizontal="right" vertical="center"/>
      <protection locked="0"/>
    </xf>
    <xf numFmtId="2" fontId="3" fillId="3" borderId="3" xfId="0" applyNumberFormat="1" applyFont="1" applyFill="1" applyBorder="1" applyAlignment="1" applyProtection="1">
      <alignment horizontal="right" vertical="center"/>
    </xf>
    <xf numFmtId="0" fontId="0" fillId="3" borderId="19" xfId="0" applyFont="1" applyFill="1" applyBorder="1" applyProtection="1">
      <protection locked="0"/>
    </xf>
    <xf numFmtId="0" fontId="3" fillId="0" borderId="0" xfId="0" applyFont="1" applyFill="1" applyBorder="1" applyAlignment="1" applyProtection="1">
      <alignment horizontal="right"/>
      <protection locked="0"/>
    </xf>
    <xf numFmtId="0" fontId="0"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4" fontId="8" fillId="0" borderId="0" xfId="0" applyNumberFormat="1" applyFont="1" applyFill="1" applyBorder="1" applyAlignment="1" applyProtection="1">
      <alignment horizontal="center"/>
      <protection locked="0"/>
    </xf>
    <xf numFmtId="4" fontId="8" fillId="2" borderId="11" xfId="0" applyNumberFormat="1" applyFont="1" applyFill="1" applyBorder="1" applyAlignment="1" applyProtection="1">
      <alignment horizontal="center"/>
    </xf>
    <xf numFmtId="165" fontId="3" fillId="0" borderId="0" xfId="0" applyNumberFormat="1" applyFont="1" applyFill="1" applyBorder="1" applyAlignment="1" applyProtection="1">
      <alignment horizontal="right" vertical="center"/>
    </xf>
    <xf numFmtId="0" fontId="5" fillId="0" borderId="0" xfId="0" applyFont="1" applyFill="1" applyBorder="1" applyAlignment="1" applyProtection="1">
      <protection locked="0"/>
    </xf>
    <xf numFmtId="0" fontId="26" fillId="0" borderId="0" xfId="0" applyFont="1" applyProtection="1">
      <protection locked="0"/>
    </xf>
    <xf numFmtId="49" fontId="31" fillId="0" borderId="0" xfId="0" applyNumberFormat="1" applyFont="1" applyProtection="1">
      <protection locked="0"/>
    </xf>
    <xf numFmtId="0" fontId="26" fillId="0" borderId="0" xfId="0" applyFont="1" applyBorder="1" applyProtection="1">
      <protection locked="0"/>
    </xf>
    <xf numFmtId="0" fontId="26" fillId="0" borderId="0" xfId="0" applyFont="1" applyFill="1" applyBorder="1" applyAlignment="1" applyProtection="1">
      <protection locked="0"/>
    </xf>
    <xf numFmtId="0" fontId="26" fillId="0" borderId="0" xfId="0" applyFont="1" applyFill="1" applyBorder="1" applyProtection="1">
      <protection locked="0"/>
    </xf>
    <xf numFmtId="0" fontId="5" fillId="0" borderId="0" xfId="0" applyFont="1" applyProtection="1">
      <protection locked="0"/>
    </xf>
    <xf numFmtId="0" fontId="27" fillId="0" borderId="0" xfId="0" applyFont="1" applyProtection="1">
      <protection locked="0"/>
    </xf>
    <xf numFmtId="0" fontId="26" fillId="0" borderId="0" xfId="0" applyFont="1" applyFill="1" applyBorder="1" applyAlignment="1" applyProtection="1">
      <alignment horizontal="right"/>
      <protection locked="0"/>
    </xf>
    <xf numFmtId="49" fontId="6" fillId="0" borderId="0" xfId="0" applyNumberFormat="1" applyFont="1" applyAlignment="1" applyProtection="1">
      <alignment horizontal="left" vertical="center"/>
      <protection locked="0"/>
    </xf>
    <xf numFmtId="0" fontId="5" fillId="0" borderId="0" xfId="0" applyFont="1" applyFill="1" applyBorder="1" applyAlignment="1" applyProtection="1">
      <alignment horizontal="right"/>
      <protection locked="0"/>
    </xf>
    <xf numFmtId="49" fontId="3" fillId="0" borderId="0" xfId="0" applyNumberFormat="1" applyFont="1" applyProtection="1">
      <protection locked="0"/>
    </xf>
    <xf numFmtId="2" fontId="3" fillId="0" borderId="0" xfId="0" applyNumberFormat="1" applyFont="1" applyAlignment="1" applyProtection="1">
      <protection locked="0"/>
    </xf>
    <xf numFmtId="0" fontId="6" fillId="0" borderId="0" xfId="0" applyFont="1" applyProtection="1">
      <protection locked="0"/>
    </xf>
    <xf numFmtId="2" fontId="26" fillId="0" borderId="0" xfId="0" applyNumberFormat="1" applyFont="1" applyAlignment="1" applyProtection="1">
      <protection locked="0"/>
    </xf>
    <xf numFmtId="0" fontId="7" fillId="0" borderId="0" xfId="0" applyFont="1" applyProtection="1">
      <protection locked="0"/>
    </xf>
    <xf numFmtId="2" fontId="26" fillId="0" borderId="0" xfId="0" applyNumberFormat="1" applyFont="1" applyFill="1" applyBorder="1" applyAlignment="1" applyProtection="1">
      <protection locked="0"/>
    </xf>
    <xf numFmtId="0" fontId="6" fillId="0" borderId="0" xfId="0" applyFont="1" applyAlignment="1" applyProtection="1">
      <alignment horizontal="center" vertical="justify"/>
      <protection locked="0"/>
    </xf>
    <xf numFmtId="0" fontId="6" fillId="0" borderId="0" xfId="0" applyFont="1" applyAlignment="1" applyProtection="1">
      <alignment horizontal="center"/>
      <protection locked="0"/>
    </xf>
    <xf numFmtId="0" fontId="13" fillId="0" borderId="0" xfId="0" applyFont="1" applyBorder="1" applyAlignment="1" applyProtection="1">
      <alignment horizontal="center" wrapText="1"/>
      <protection locked="0"/>
    </xf>
    <xf numFmtId="0" fontId="6" fillId="0" borderId="0" xfId="0" applyFont="1" applyBorder="1" applyAlignment="1" applyProtection="1">
      <alignment horizontal="center"/>
      <protection locked="0"/>
    </xf>
    <xf numFmtId="2" fontId="0" fillId="0" borderId="0" xfId="0" applyNumberFormat="1" applyFont="1" applyBorder="1" applyAlignment="1" applyProtection="1">
      <alignment horizontal="center"/>
      <protection locked="0"/>
    </xf>
    <xf numFmtId="0" fontId="18" fillId="0" borderId="0" xfId="0" applyFont="1" applyAlignment="1" applyProtection="1">
      <alignment horizontal="left" vertical="justify"/>
      <protection locked="0"/>
    </xf>
    <xf numFmtId="0" fontId="9" fillId="0" borderId="0" xfId="0" applyFont="1" applyProtection="1">
      <protection locked="0"/>
    </xf>
    <xf numFmtId="0" fontId="9" fillId="0" borderId="0" xfId="0" applyFont="1" applyBorder="1" applyProtection="1">
      <protection locked="0"/>
    </xf>
    <xf numFmtId="0" fontId="0" fillId="0" borderId="0" xfId="0" applyFont="1" applyBorder="1" applyAlignment="1" applyProtection="1">
      <protection locked="0"/>
    </xf>
    <xf numFmtId="2" fontId="0" fillId="0" borderId="0" xfId="0" applyNumberFormat="1" applyFont="1" applyBorder="1" applyProtection="1">
      <protection locked="0"/>
    </xf>
    <xf numFmtId="0" fontId="25" fillId="0" borderId="1" xfId="0" applyFont="1" applyBorder="1"/>
    <xf numFmtId="0" fontId="26" fillId="2" borderId="1" xfId="0" applyFont="1" applyFill="1" applyBorder="1"/>
    <xf numFmtId="0" fontId="30" fillId="2" borderId="0" xfId="0" applyFont="1" applyFill="1" applyBorder="1"/>
    <xf numFmtId="0" fontId="26" fillId="2" borderId="0" xfId="0" applyFont="1" applyFill="1" applyBorder="1"/>
    <xf numFmtId="0" fontId="26" fillId="2" borderId="2" xfId="0" applyFont="1" applyFill="1" applyBorder="1"/>
    <xf numFmtId="0" fontId="0" fillId="2" borderId="0" xfId="0" applyFill="1" applyBorder="1"/>
    <xf numFmtId="0" fontId="27" fillId="2" borderId="0" xfId="0" applyFont="1" applyFill="1" applyBorder="1" applyAlignment="1">
      <alignment horizontal="right"/>
    </xf>
    <xf numFmtId="0" fontId="0" fillId="2" borderId="2" xfId="0" applyFill="1" applyBorder="1"/>
    <xf numFmtId="0" fontId="26" fillId="2" borderId="8" xfId="0" applyFont="1" applyFill="1" applyBorder="1"/>
    <xf numFmtId="0" fontId="26" fillId="2" borderId="3" xfId="0" applyFont="1" applyFill="1" applyBorder="1"/>
    <xf numFmtId="0" fontId="26" fillId="2" borderId="19" xfId="0" applyFont="1" applyFill="1" applyBorder="1"/>
    <xf numFmtId="0" fontId="33" fillId="2" borderId="17" xfId="0" applyFont="1" applyFill="1" applyBorder="1" applyAlignment="1"/>
    <xf numFmtId="0" fontId="33" fillId="2" borderId="18" xfId="0" applyFont="1" applyFill="1" applyBorder="1" applyAlignment="1"/>
    <xf numFmtId="0" fontId="28" fillId="2" borderId="1" xfId="0" applyFont="1" applyFill="1" applyBorder="1"/>
    <xf numFmtId="0" fontId="28" fillId="2" borderId="0" xfId="0" applyFont="1" applyFill="1" applyBorder="1" applyAlignment="1">
      <alignment horizontal="right"/>
    </xf>
    <xf numFmtId="0" fontId="0" fillId="2" borderId="1" xfId="0" applyFill="1" applyBorder="1"/>
    <xf numFmtId="49" fontId="26" fillId="0" borderId="1" xfId="0" applyNumberFormat="1" applyFont="1" applyBorder="1" applyAlignment="1">
      <alignment horizontal="right"/>
    </xf>
    <xf numFmtId="49" fontId="26" fillId="0" borderId="1" xfId="0" applyNumberFormat="1" applyFont="1" applyBorder="1"/>
    <xf numFmtId="49" fontId="27" fillId="0" borderId="1" xfId="0" applyNumberFormat="1" applyFont="1" applyBorder="1"/>
    <xf numFmtId="49" fontId="25" fillId="0" borderId="1" xfId="0" applyNumberFormat="1" applyFont="1" applyBorder="1"/>
    <xf numFmtId="49" fontId="27" fillId="0" borderId="1" xfId="0" applyNumberFormat="1" applyFont="1" applyBorder="1" applyAlignment="1">
      <alignment horizontal="right"/>
    </xf>
    <xf numFmtId="0" fontId="20" fillId="2" borderId="16" xfId="2" applyFont="1" applyFill="1" applyBorder="1" applyProtection="1">
      <protection locked="0"/>
    </xf>
    <xf numFmtId="0" fontId="8" fillId="2" borderId="13" xfId="0" applyFont="1" applyFill="1" applyBorder="1" applyAlignment="1" applyProtection="1">
      <alignment horizontal="left"/>
      <protection locked="0"/>
    </xf>
    <xf numFmtId="0" fontId="8" fillId="2" borderId="14" xfId="0" applyFont="1" applyFill="1" applyBorder="1" applyAlignment="1" applyProtection="1">
      <alignment horizontal="left"/>
      <protection locked="0"/>
    </xf>
    <xf numFmtId="0" fontId="8" fillId="2" borderId="15" xfId="0" applyFont="1" applyFill="1" applyBorder="1" applyAlignment="1" applyProtection="1">
      <alignment horizontal="left"/>
      <protection locked="0"/>
    </xf>
    <xf numFmtId="0" fontId="34" fillId="2" borderId="0" xfId="0" applyFont="1" applyFill="1" applyBorder="1"/>
    <xf numFmtId="0" fontId="35" fillId="2" borderId="0" xfId="0" applyFont="1" applyFill="1" applyBorder="1"/>
    <xf numFmtId="165" fontId="27" fillId="0" borderId="0" xfId="0" applyNumberFormat="1" applyFont="1" applyBorder="1" applyProtection="1">
      <protection locked="0"/>
    </xf>
    <xf numFmtId="2" fontId="27" fillId="0" borderId="0" xfId="0" applyNumberFormat="1" applyFont="1" applyFill="1" applyBorder="1" applyProtection="1">
      <protection locked="0"/>
    </xf>
    <xf numFmtId="2" fontId="3" fillId="4" borderId="20" xfId="0" applyNumberFormat="1" applyFont="1" applyFill="1" applyBorder="1" applyAlignment="1" applyProtection="1">
      <alignment horizontal="right" vertical="center"/>
      <protection locked="0"/>
    </xf>
    <xf numFmtId="1" fontId="0" fillId="0" borderId="13" xfId="0" applyNumberFormat="1" applyFont="1" applyBorder="1" applyAlignment="1" applyProtection="1">
      <alignment horizontal="center"/>
    </xf>
    <xf numFmtId="0" fontId="5" fillId="2" borderId="2" xfId="0" applyFont="1" applyFill="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0" fillId="0" borderId="18" xfId="0" applyFont="1" applyBorder="1" applyAlignment="1" applyProtection="1">
      <alignment horizontal="center"/>
      <protection locked="0"/>
    </xf>
    <xf numFmtId="0" fontId="15" fillId="0" borderId="6" xfId="0" applyFont="1" applyBorder="1" applyAlignment="1" applyProtection="1">
      <alignment horizontal="center" vertical="center" wrapText="1"/>
      <protection locked="0"/>
    </xf>
    <xf numFmtId="0" fontId="5" fillId="2" borderId="6" xfId="0" applyFont="1" applyFill="1" applyBorder="1" applyProtection="1">
      <protection locked="0"/>
    </xf>
    <xf numFmtId="1" fontId="0" fillId="0" borderId="6" xfId="0" applyNumberFormat="1" applyFont="1" applyBorder="1" applyAlignment="1" applyProtection="1">
      <alignment horizontal="center"/>
    </xf>
    <xf numFmtId="0" fontId="0" fillId="4" borderId="21" xfId="0" applyFont="1" applyFill="1" applyBorder="1" applyAlignment="1" applyProtection="1">
      <alignment horizontal="center"/>
      <protection locked="0"/>
    </xf>
    <xf numFmtId="0" fontId="0" fillId="4" borderId="22" xfId="0" applyFont="1" applyFill="1" applyBorder="1" applyAlignment="1" applyProtection="1">
      <alignment horizontal="center"/>
      <protection locked="0"/>
    </xf>
    <xf numFmtId="0" fontId="0" fillId="4" borderId="23" xfId="0" applyFont="1" applyFill="1" applyBorder="1" applyAlignment="1" applyProtection="1">
      <alignment horizontal="center"/>
      <protection locked="0"/>
    </xf>
    <xf numFmtId="0" fontId="0" fillId="4" borderId="20" xfId="0" applyFont="1" applyFill="1" applyBorder="1" applyAlignment="1" applyProtection="1">
      <alignment horizontal="center"/>
      <protection locked="0"/>
    </xf>
    <xf numFmtId="1" fontId="8" fillId="4" borderId="20" xfId="0" applyNumberFormat="1" applyFont="1" applyFill="1" applyBorder="1" applyAlignment="1" applyProtection="1">
      <alignment horizontal="center"/>
      <protection locked="0"/>
    </xf>
    <xf numFmtId="1" fontId="0" fillId="0" borderId="15" xfId="0" applyNumberFormat="1" applyFont="1" applyBorder="1" applyAlignment="1" applyProtection="1">
      <alignment horizontal="center"/>
      <protection locked="0"/>
    </xf>
    <xf numFmtId="1" fontId="0" fillId="0" borderId="14" xfId="0" applyNumberFormat="1" applyFont="1" applyBorder="1" applyAlignment="1" applyProtection="1">
      <alignment horizontal="center"/>
      <protection locked="0"/>
    </xf>
    <xf numFmtId="1" fontId="0" fillId="0" borderId="18" xfId="0" applyNumberFormat="1" applyFont="1" applyBorder="1" applyAlignment="1" applyProtection="1">
      <alignment horizontal="center"/>
      <protection locked="0"/>
    </xf>
    <xf numFmtId="1" fontId="0" fillId="0" borderId="1" xfId="0" applyNumberFormat="1" applyFont="1" applyBorder="1" applyAlignment="1" applyProtection="1">
      <alignment horizontal="center"/>
    </xf>
    <xf numFmtId="0" fontId="0" fillId="4" borderId="22" xfId="0" applyNumberFormat="1" applyFont="1" applyFill="1" applyBorder="1" applyAlignment="1" applyProtection="1">
      <alignment horizontal="center"/>
      <protection locked="0"/>
    </xf>
    <xf numFmtId="0" fontId="0" fillId="4" borderId="23" xfId="0" applyNumberFormat="1" applyFont="1" applyFill="1" applyBorder="1" applyAlignment="1" applyProtection="1">
      <alignment horizontal="center"/>
      <protection locked="0"/>
    </xf>
    <xf numFmtId="0" fontId="26" fillId="0" borderId="0" xfId="0" applyFont="1" applyFill="1"/>
    <xf numFmtId="165" fontId="26" fillId="0" borderId="0" xfId="0" applyNumberFormat="1" applyFont="1" applyFill="1" applyBorder="1" applyProtection="1">
      <protection locked="0"/>
    </xf>
    <xf numFmtId="2" fontId="26" fillId="0" borderId="0" xfId="0" applyNumberFormat="1" applyFont="1" applyFill="1" applyBorder="1" applyProtection="1">
      <protection locked="0"/>
    </xf>
    <xf numFmtId="0" fontId="3" fillId="0" borderId="0" xfId="0" applyFont="1" applyFill="1" applyBorder="1" applyAlignment="1" applyProtection="1">
      <alignment horizontal="right" vertical="center"/>
      <protection locked="0"/>
    </xf>
    <xf numFmtId="0" fontId="3" fillId="0" borderId="0"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 fontId="3" fillId="4" borderId="20" xfId="0" applyNumberFormat="1" applyFont="1" applyFill="1" applyBorder="1" applyAlignment="1" applyProtection="1">
      <alignment horizontal="right" vertical="center"/>
      <protection locked="0"/>
    </xf>
    <xf numFmtId="0" fontId="26" fillId="6" borderId="3" xfId="0" applyFont="1" applyFill="1" applyBorder="1" applyProtection="1">
      <protection locked="0"/>
    </xf>
    <xf numFmtId="0" fontId="3" fillId="6" borderId="3" xfId="0" applyFont="1" applyFill="1" applyBorder="1" applyAlignment="1" applyProtection="1">
      <alignment vertical="center"/>
      <protection locked="0"/>
    </xf>
    <xf numFmtId="18" fontId="3" fillId="6" borderId="3" xfId="0" applyNumberFormat="1" applyFont="1" applyFill="1" applyBorder="1" applyAlignment="1" applyProtection="1">
      <alignment vertical="center"/>
      <protection locked="0"/>
    </xf>
    <xf numFmtId="0" fontId="27" fillId="6" borderId="1" xfId="0" applyFont="1" applyFill="1" applyBorder="1" applyProtection="1">
      <protection locked="0"/>
    </xf>
    <xf numFmtId="0" fontId="26" fillId="6" borderId="0" xfId="0" applyFont="1" applyFill="1" applyBorder="1" applyProtection="1">
      <protection locked="0"/>
    </xf>
    <xf numFmtId="18" fontId="7" fillId="6" borderId="0" xfId="0" applyNumberFormat="1" applyFont="1" applyFill="1" applyBorder="1" applyAlignment="1" applyProtection="1">
      <alignment horizontal="right" vertical="center"/>
      <protection locked="0"/>
    </xf>
    <xf numFmtId="165" fontId="7" fillId="6" borderId="0" xfId="0" applyNumberFormat="1" applyFont="1" applyFill="1" applyBorder="1" applyAlignment="1" applyProtection="1">
      <alignment horizontal="right" vertical="center"/>
    </xf>
    <xf numFmtId="0" fontId="26" fillId="6" borderId="2" xfId="0" applyFont="1" applyFill="1" applyBorder="1" applyProtection="1">
      <protection locked="0"/>
    </xf>
    <xf numFmtId="49" fontId="17" fillId="6" borderId="1" xfId="0" applyNumberFormat="1" applyFont="1" applyFill="1" applyBorder="1" applyAlignment="1" applyProtection="1">
      <alignment horizontal="left" vertical="center"/>
      <protection locked="0"/>
    </xf>
    <xf numFmtId="165" fontId="7" fillId="6" borderId="0"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center" vertical="center"/>
      <protection locked="0"/>
    </xf>
    <xf numFmtId="49" fontId="9" fillId="0" borderId="7" xfId="0" applyNumberFormat="1" applyFont="1" applyBorder="1" applyAlignment="1" applyProtection="1">
      <alignment horizontal="left"/>
      <protection locked="0"/>
    </xf>
    <xf numFmtId="18" fontId="0" fillId="0" borderId="7" xfId="0" applyNumberFormat="1" applyFont="1" applyFill="1" applyBorder="1" applyAlignment="1" applyProtection="1">
      <alignment horizontal="center"/>
      <protection locked="0"/>
    </xf>
    <xf numFmtId="49" fontId="38" fillId="0" borderId="7" xfId="0" applyNumberFormat="1" applyFont="1" applyBorder="1" applyAlignment="1" applyProtection="1">
      <alignment horizontal="left"/>
      <protection locked="0"/>
    </xf>
    <xf numFmtId="49" fontId="26" fillId="0" borderId="1" xfId="0" applyNumberFormat="1" applyFont="1" applyBorder="1" applyAlignment="1">
      <alignment horizontal="right" vertical="center"/>
    </xf>
    <xf numFmtId="0" fontId="0" fillId="0" borderId="0" xfId="0" applyAlignment="1">
      <alignment vertical="top" wrapText="1"/>
    </xf>
    <xf numFmtId="0" fontId="0" fillId="0" borderId="2" xfId="0" applyBorder="1" applyAlignment="1">
      <alignment vertical="top" wrapText="1"/>
    </xf>
    <xf numFmtId="0" fontId="0" fillId="0" borderId="0" xfId="0" applyAlignment="1">
      <alignment wrapText="1"/>
    </xf>
    <xf numFmtId="0" fontId="0" fillId="0" borderId="2" xfId="0" applyBorder="1" applyAlignment="1">
      <alignment wrapText="1"/>
    </xf>
    <xf numFmtId="1" fontId="41" fillId="0" borderId="15" xfId="0" applyNumberFormat="1" applyFont="1" applyBorder="1" applyAlignment="1" applyProtection="1">
      <alignment horizontal="center"/>
      <protection locked="0"/>
    </xf>
    <xf numFmtId="0" fontId="41" fillId="4" borderId="21" xfId="0" applyFont="1" applyFill="1" applyBorder="1" applyAlignment="1" applyProtection="1">
      <alignment horizontal="center"/>
      <protection locked="0"/>
    </xf>
    <xf numFmtId="0" fontId="41" fillId="4" borderId="22" xfId="0" applyNumberFormat="1" applyFont="1" applyFill="1" applyBorder="1" applyAlignment="1" applyProtection="1">
      <alignment horizontal="center"/>
      <protection locked="0"/>
    </xf>
    <xf numFmtId="0" fontId="40" fillId="0" borderId="0" xfId="0" applyFont="1" applyFill="1" applyBorder="1" applyAlignment="1">
      <alignment vertical="center" wrapText="1"/>
    </xf>
    <xf numFmtId="0" fontId="40" fillId="0" borderId="2" xfId="0" applyFont="1" applyFill="1" applyBorder="1" applyAlignment="1">
      <alignment vertical="center" wrapText="1"/>
    </xf>
    <xf numFmtId="0" fontId="0" fillId="0" borderId="1" xfId="0" applyBorder="1" applyAlignment="1">
      <alignment vertical="top"/>
    </xf>
    <xf numFmtId="0" fontId="0" fillId="0" borderId="0" xfId="0" applyBorder="1" applyAlignment="1">
      <alignment vertical="top"/>
    </xf>
    <xf numFmtId="2" fontId="26" fillId="5" borderId="26" xfId="0" applyNumberFormat="1" applyFont="1" applyFill="1" applyBorder="1" applyAlignment="1" applyProtection="1">
      <protection locked="0"/>
    </xf>
    <xf numFmtId="2" fontId="26" fillId="5" borderId="27" xfId="0" applyNumberFormat="1" applyFont="1" applyFill="1" applyBorder="1" applyAlignment="1" applyProtection="1">
      <protection locked="0"/>
    </xf>
    <xf numFmtId="165" fontId="26" fillId="5" borderId="19" xfId="0" applyNumberFormat="1" applyFont="1" applyFill="1" applyBorder="1" applyAlignment="1" applyProtection="1">
      <alignment horizontal="right"/>
      <protection locked="0"/>
    </xf>
    <xf numFmtId="2" fontId="26" fillId="5" borderId="15" xfId="0" applyNumberFormat="1" applyFont="1" applyFill="1" applyBorder="1" applyAlignment="1" applyProtection="1">
      <protection locked="0"/>
    </xf>
    <xf numFmtId="0" fontId="3" fillId="6" borderId="17" xfId="0" applyFont="1" applyFill="1" applyBorder="1" applyAlignment="1" applyProtection="1">
      <alignment vertical="center"/>
      <protection locked="0"/>
    </xf>
    <xf numFmtId="0" fontId="26" fillId="6" borderId="17" xfId="0" applyFont="1" applyFill="1" applyBorder="1" applyProtection="1">
      <protection locked="0"/>
    </xf>
    <xf numFmtId="2" fontId="3" fillId="6" borderId="18" xfId="0" applyNumberFormat="1" applyFont="1" applyFill="1" applyBorder="1" applyAlignment="1" applyProtection="1">
      <alignment horizontal="right" vertical="center"/>
    </xf>
    <xf numFmtId="2" fontId="3" fillId="6" borderId="27" xfId="0" applyNumberFormat="1" applyFont="1" applyFill="1" applyBorder="1" applyAlignment="1" applyProtection="1">
      <alignment horizontal="right" vertical="center"/>
      <protection locked="0"/>
    </xf>
    <xf numFmtId="49" fontId="37" fillId="6" borderId="5" xfId="0" applyNumberFormat="1" applyFont="1" applyFill="1" applyBorder="1" applyAlignment="1" applyProtection="1">
      <alignment horizontal="left"/>
      <protection locked="0"/>
    </xf>
    <xf numFmtId="49" fontId="31" fillId="6" borderId="6" xfId="0" applyNumberFormat="1" applyFont="1" applyFill="1" applyBorder="1" applyProtection="1">
      <protection locked="0"/>
    </xf>
    <xf numFmtId="49" fontId="7" fillId="6" borderId="4" xfId="0" applyNumberFormat="1" applyFont="1" applyFill="1" applyBorder="1" applyProtection="1">
      <protection locked="0"/>
    </xf>
    <xf numFmtId="49" fontId="37" fillId="5" borderId="5" xfId="0" applyNumberFormat="1" applyFont="1" applyFill="1" applyBorder="1" applyAlignment="1" applyProtection="1">
      <alignment horizontal="left"/>
      <protection locked="0"/>
    </xf>
    <xf numFmtId="49" fontId="31" fillId="5" borderId="6" xfId="0" applyNumberFormat="1" applyFont="1" applyFill="1" applyBorder="1" applyProtection="1">
      <protection locked="0"/>
    </xf>
    <xf numFmtId="49" fontId="31" fillId="5" borderId="4" xfId="0" applyNumberFormat="1" applyFont="1" applyFill="1" applyBorder="1" applyProtection="1">
      <protection locked="0"/>
    </xf>
    <xf numFmtId="0" fontId="27" fillId="0" borderId="0" xfId="0" applyFont="1" applyBorder="1" applyAlignment="1">
      <alignment horizontal="left"/>
    </xf>
    <xf numFmtId="1" fontId="0" fillId="0" borderId="0" xfId="0" applyNumberFormat="1" applyFont="1" applyProtection="1">
      <protection locked="0"/>
    </xf>
    <xf numFmtId="0" fontId="32" fillId="0" borderId="1" xfId="0" applyFont="1" applyBorder="1" applyAlignment="1"/>
    <xf numFmtId="0" fontId="8" fillId="2" borderId="13" xfId="0" applyFont="1" applyFill="1" applyBorder="1" applyAlignment="1" applyProtection="1">
      <alignment horizontal="left"/>
      <protection locked="0"/>
    </xf>
    <xf numFmtId="0" fontId="8" fillId="2" borderId="14" xfId="0" applyFont="1" applyFill="1" applyBorder="1" applyAlignment="1" applyProtection="1">
      <alignment horizontal="left"/>
      <protection locked="0"/>
    </xf>
    <xf numFmtId="0" fontId="8" fillId="2" borderId="15" xfId="0" applyFont="1" applyFill="1" applyBorder="1" applyAlignment="1" applyProtection="1">
      <alignment horizontal="left"/>
      <protection locked="0"/>
    </xf>
    <xf numFmtId="49" fontId="37" fillId="0" borderId="3" xfId="0" applyNumberFormat="1" applyFont="1" applyFill="1" applyBorder="1" applyAlignment="1" applyProtection="1">
      <alignment horizontal="left"/>
      <protection locked="0"/>
    </xf>
    <xf numFmtId="0" fontId="5" fillId="0" borderId="3" xfId="0" applyFont="1" applyFill="1" applyBorder="1" applyProtection="1">
      <protection locked="0"/>
    </xf>
    <xf numFmtId="0" fontId="27" fillId="0" borderId="3" xfId="0" applyFont="1" applyFill="1" applyBorder="1" applyProtection="1">
      <protection locked="0"/>
    </xf>
    <xf numFmtId="2" fontId="3" fillId="6" borderId="2" xfId="0" applyNumberFormat="1" applyFont="1" applyFill="1" applyBorder="1" applyAlignment="1" applyProtection="1">
      <alignment horizontal="right" vertical="center"/>
    </xf>
    <xf numFmtId="49" fontId="31" fillId="5" borderId="6" xfId="0" applyNumberFormat="1" applyFont="1" applyFill="1" applyBorder="1" applyAlignment="1" applyProtection="1">
      <alignment horizontal="left"/>
      <protection locked="0"/>
    </xf>
    <xf numFmtId="49" fontId="37" fillId="8" borderId="7" xfId="0" applyNumberFormat="1" applyFont="1" applyFill="1" applyBorder="1" applyAlignment="1" applyProtection="1">
      <alignment horizontal="left"/>
      <protection locked="0"/>
    </xf>
    <xf numFmtId="0" fontId="5" fillId="8" borderId="14" xfId="0" applyFont="1" applyFill="1" applyBorder="1" applyProtection="1">
      <protection locked="0"/>
    </xf>
    <xf numFmtId="0" fontId="27" fillId="8" borderId="14" xfId="0" applyFont="1" applyFill="1" applyBorder="1" applyProtection="1">
      <protection locked="0"/>
    </xf>
    <xf numFmtId="165" fontId="27" fillId="8" borderId="14" xfId="0" applyNumberFormat="1" applyFont="1" applyFill="1" applyBorder="1" applyProtection="1">
      <protection locked="0"/>
    </xf>
    <xf numFmtId="2" fontId="27" fillId="8" borderId="15" xfId="0" applyNumberFormat="1" applyFont="1" applyFill="1" applyBorder="1" applyProtection="1">
      <protection locked="0"/>
    </xf>
    <xf numFmtId="2" fontId="20" fillId="0" borderId="28" xfId="0" applyNumberFormat="1" applyFont="1" applyFill="1" applyBorder="1" applyAlignment="1" applyProtection="1">
      <alignment horizontal="right" vertical="center"/>
      <protection locked="0"/>
    </xf>
    <xf numFmtId="18" fontId="36" fillId="0" borderId="3" xfId="0" applyNumberFormat="1" applyFont="1" applyFill="1" applyBorder="1" applyAlignment="1" applyProtection="1">
      <alignment vertical="center"/>
      <protection locked="0"/>
    </xf>
    <xf numFmtId="0" fontId="47" fillId="0" borderId="3" xfId="0" applyFont="1" applyFill="1" applyBorder="1" applyProtection="1">
      <protection locked="0"/>
    </xf>
    <xf numFmtId="2" fontId="36" fillId="0" borderId="20" xfId="0" applyNumberFormat="1" applyFont="1" applyFill="1" applyBorder="1" applyAlignment="1" applyProtection="1">
      <alignment horizontal="right" vertical="center"/>
      <protection locked="0"/>
    </xf>
    <xf numFmtId="0" fontId="5" fillId="8" borderId="0" xfId="0" applyFont="1" applyFill="1" applyBorder="1" applyAlignment="1" applyProtection="1">
      <alignment horizontal="center" vertical="center"/>
      <protection locked="0"/>
    </xf>
    <xf numFmtId="49" fontId="48" fillId="0" borderId="0" xfId="0" applyNumberFormat="1" applyFont="1" applyProtection="1">
      <protection locked="0"/>
    </xf>
    <xf numFmtId="2" fontId="47" fillId="5" borderId="26" xfId="0" applyNumberFormat="1" applyFont="1" applyFill="1" applyBorder="1" applyAlignment="1" applyProtection="1">
      <protection locked="0"/>
    </xf>
    <xf numFmtId="0" fontId="26" fillId="0" borderId="0" xfId="0" applyFont="1" applyBorder="1" applyAlignment="1">
      <alignment horizontal="left"/>
    </xf>
    <xf numFmtId="0" fontId="26" fillId="0" borderId="2" xfId="0" applyFont="1" applyBorder="1" applyAlignment="1">
      <alignment horizontal="left"/>
    </xf>
    <xf numFmtId="0" fontId="33" fillId="0" borderId="17" xfId="0" applyFont="1" applyFill="1" applyBorder="1" applyAlignment="1">
      <alignment horizontal="center"/>
    </xf>
    <xf numFmtId="0" fontId="33" fillId="0" borderId="18" xfId="0" applyFont="1" applyFill="1" applyBorder="1" applyAlignment="1">
      <alignment horizontal="center"/>
    </xf>
    <xf numFmtId="0" fontId="28" fillId="2" borderId="1" xfId="0" applyFont="1" applyFill="1" applyBorder="1" applyAlignment="1">
      <alignment horizontal="center"/>
    </xf>
    <xf numFmtId="0" fontId="28" fillId="2" borderId="0" xfId="0" applyFont="1" applyFill="1" applyBorder="1" applyAlignment="1">
      <alignment horizontal="center"/>
    </xf>
    <xf numFmtId="0" fontId="28" fillId="2" borderId="2" xfId="0" applyFont="1" applyFill="1" applyBorder="1" applyAlignment="1">
      <alignment horizontal="center"/>
    </xf>
    <xf numFmtId="0" fontId="33" fillId="2" borderId="0" xfId="0" applyFont="1" applyFill="1" applyBorder="1" applyAlignment="1">
      <alignment horizontal="center"/>
    </xf>
    <xf numFmtId="0" fontId="25" fillId="2" borderId="2" xfId="0" applyFont="1" applyFill="1" applyBorder="1" applyAlignment="1">
      <alignment horizontal="center"/>
    </xf>
    <xf numFmtId="0" fontId="26" fillId="0" borderId="0" xfId="0" applyFont="1" applyBorder="1" applyAlignment="1">
      <alignment wrapText="1"/>
    </xf>
    <xf numFmtId="0" fontId="0" fillId="0" borderId="0" xfId="0" applyAlignment="1"/>
    <xf numFmtId="0" fontId="0" fillId="0" borderId="2" xfId="0" applyBorder="1" applyAlignment="1"/>
    <xf numFmtId="0" fontId="27" fillId="0" borderId="0" xfId="0" applyFont="1" applyBorder="1" applyAlignment="1">
      <alignment horizontal="left" vertical="center"/>
    </xf>
    <xf numFmtId="0" fontId="46" fillId="0" borderId="0" xfId="0" applyFont="1" applyFill="1" applyBorder="1" applyAlignment="1">
      <alignment horizontal="left" vertical="center" wrapText="1"/>
    </xf>
    <xf numFmtId="0" fontId="46" fillId="0" borderId="2" xfId="0" applyFont="1" applyFill="1" applyBorder="1" applyAlignment="1">
      <alignment horizontal="left" vertical="center" wrapText="1"/>
    </xf>
    <xf numFmtId="0" fontId="26" fillId="0" borderId="0" xfId="0" applyFont="1" applyBorder="1" applyAlignment="1">
      <alignment horizontal="left" wrapText="1"/>
    </xf>
    <xf numFmtId="0" fontId="26" fillId="0" borderId="2" xfId="0" applyFont="1" applyBorder="1" applyAlignment="1">
      <alignment horizontal="left" wrapText="1"/>
    </xf>
    <xf numFmtId="0" fontId="26" fillId="0" borderId="0" xfId="0" applyFont="1" applyBorder="1" applyAlignment="1">
      <alignment horizontal="left"/>
    </xf>
    <xf numFmtId="49" fontId="25" fillId="0" borderId="1" xfId="0" applyNumberFormat="1" applyFont="1" applyBorder="1" applyAlignment="1">
      <alignment horizontal="left"/>
    </xf>
    <xf numFmtId="49" fontId="25" fillId="0" borderId="0" xfId="0" applyNumberFormat="1" applyFont="1" applyBorder="1" applyAlignment="1">
      <alignment horizontal="left"/>
    </xf>
    <xf numFmtId="0" fontId="32" fillId="0" borderId="1" xfId="0" applyFont="1" applyBorder="1" applyAlignment="1">
      <alignment horizontal="left" vertical="top" wrapText="1"/>
    </xf>
    <xf numFmtId="0" fontId="32" fillId="0" borderId="0" xfId="0" applyFont="1" applyBorder="1" applyAlignment="1">
      <alignment horizontal="left" vertical="top" wrapText="1"/>
    </xf>
    <xf numFmtId="0" fontId="32" fillId="0" borderId="2" xfId="0" applyFont="1" applyBorder="1" applyAlignment="1">
      <alignment horizontal="left" vertical="top" wrapText="1"/>
    </xf>
    <xf numFmtId="0" fontId="43" fillId="0" borderId="0" xfId="0" applyFont="1" applyBorder="1" applyAlignment="1">
      <alignment horizontal="left" wrapText="1"/>
    </xf>
    <xf numFmtId="0" fontId="43" fillId="0" borderId="2" xfId="0" applyFont="1" applyBorder="1" applyAlignment="1">
      <alignment horizontal="left" wrapText="1"/>
    </xf>
    <xf numFmtId="0" fontId="26" fillId="0" borderId="0" xfId="0" applyFont="1" applyBorder="1" applyAlignment="1">
      <alignment horizontal="left" vertical="top"/>
    </xf>
    <xf numFmtId="0" fontId="26" fillId="0" borderId="2" xfId="0" applyFont="1" applyBorder="1" applyAlignment="1">
      <alignment horizontal="left" vertical="top"/>
    </xf>
    <xf numFmtId="0" fontId="26" fillId="0" borderId="2" xfId="0" applyFont="1" applyBorder="1" applyAlignment="1">
      <alignment horizontal="left"/>
    </xf>
    <xf numFmtId="0" fontId="32" fillId="0" borderId="0" xfId="0" applyFont="1" applyBorder="1" applyAlignment="1">
      <alignment horizontal="center"/>
    </xf>
    <xf numFmtId="0" fontId="32" fillId="0" borderId="2" xfId="0" applyFont="1" applyBorder="1" applyAlignment="1">
      <alignment horizontal="center"/>
    </xf>
    <xf numFmtId="0" fontId="26" fillId="5" borderId="13" xfId="0" applyFont="1" applyFill="1" applyBorder="1" applyAlignment="1" applyProtection="1">
      <alignment horizontal="right"/>
      <protection locked="0"/>
    </xf>
    <xf numFmtId="0" fontId="26" fillId="5" borderId="14" xfId="0" applyFont="1" applyFill="1" applyBorder="1" applyAlignment="1" applyProtection="1">
      <alignment horizontal="right"/>
      <protection locked="0"/>
    </xf>
    <xf numFmtId="49" fontId="7" fillId="7" borderId="5" xfId="0" applyNumberFormat="1" applyFont="1" applyFill="1" applyBorder="1" applyAlignment="1" applyProtection="1">
      <alignment horizontal="left" vertical="top"/>
      <protection locked="0"/>
    </xf>
    <xf numFmtId="49" fontId="7" fillId="7" borderId="6" xfId="0" applyNumberFormat="1" applyFont="1" applyFill="1" applyBorder="1" applyAlignment="1" applyProtection="1">
      <alignment horizontal="left" vertical="top"/>
      <protection locked="0"/>
    </xf>
    <xf numFmtId="0" fontId="12" fillId="0" borderId="3" xfId="0" applyFont="1" applyBorder="1" applyAlignment="1" applyProtection="1">
      <alignment horizontal="center"/>
      <protection locked="0"/>
    </xf>
    <xf numFmtId="0" fontId="12" fillId="0" borderId="3" xfId="0" applyFont="1" applyBorder="1" applyAlignment="1" applyProtection="1">
      <alignment horizontal="center" wrapText="1"/>
      <protection locked="0"/>
    </xf>
    <xf numFmtId="0" fontId="8" fillId="2" borderId="13" xfId="0" applyFont="1" applyFill="1" applyBorder="1" applyAlignment="1" applyProtection="1">
      <alignment horizontal="left"/>
      <protection locked="0"/>
    </xf>
    <xf numFmtId="0" fontId="8" fillId="2" borderId="14" xfId="0" applyFont="1" applyFill="1" applyBorder="1" applyAlignment="1" applyProtection="1">
      <alignment horizontal="left"/>
      <protection locked="0"/>
    </xf>
    <xf numFmtId="0" fontId="8" fillId="2" borderId="15" xfId="0" applyFont="1" applyFill="1" applyBorder="1" applyAlignment="1" applyProtection="1">
      <alignment horizontal="left"/>
      <protection locked="0"/>
    </xf>
    <xf numFmtId="0" fontId="11" fillId="0" borderId="0" xfId="0" applyFont="1" applyBorder="1" applyAlignment="1" applyProtection="1">
      <alignment horizontal="center"/>
      <protection locked="0"/>
    </xf>
    <xf numFmtId="0" fontId="8" fillId="2" borderId="0" xfId="0" applyFont="1" applyFill="1" applyAlignment="1" applyProtection="1">
      <protection locked="0"/>
    </xf>
    <xf numFmtId="0" fontId="8" fillId="2" borderId="0" xfId="0" applyFont="1" applyFill="1" applyBorder="1" applyAlignment="1" applyProtection="1">
      <protection locked="0"/>
    </xf>
    <xf numFmtId="49" fontId="10" fillId="0" borderId="3" xfId="0" applyNumberFormat="1" applyFont="1" applyBorder="1" applyAlignment="1" applyProtection="1">
      <protection locked="0"/>
    </xf>
    <xf numFmtId="0" fontId="0" fillId="0" borderId="3" xfId="0" applyBorder="1" applyAlignment="1"/>
    <xf numFmtId="49" fontId="31" fillId="5" borderId="6" xfId="0" applyNumberFormat="1" applyFont="1" applyFill="1" applyBorder="1" applyAlignment="1" applyProtection="1">
      <alignment horizontal="left" wrapText="1"/>
      <protection locked="0"/>
    </xf>
    <xf numFmtId="0" fontId="0" fillId="0" borderId="6" xfId="0" applyBorder="1" applyAlignment="1">
      <alignment horizontal="left" wrapText="1"/>
    </xf>
    <xf numFmtId="4" fontId="5" fillId="5" borderId="16" xfId="0" applyNumberFormat="1" applyFont="1" applyFill="1" applyBorder="1" applyAlignment="1" applyProtection="1">
      <alignment horizontal="left" vertical="center" wrapText="1"/>
      <protection locked="0"/>
    </xf>
    <xf numFmtId="0" fontId="0" fillId="0" borderId="17" xfId="0" applyBorder="1" applyAlignment="1">
      <alignment wrapText="1"/>
    </xf>
    <xf numFmtId="0" fontId="0" fillId="0" borderId="18" xfId="0" applyBorder="1" applyAlignment="1">
      <alignment wrapText="1"/>
    </xf>
    <xf numFmtId="0" fontId="0" fillId="0" borderId="1" xfId="0" applyBorder="1" applyAlignment="1">
      <alignment wrapText="1"/>
    </xf>
    <xf numFmtId="0" fontId="0" fillId="0" borderId="0" xfId="0" applyAlignment="1">
      <alignment wrapText="1"/>
    </xf>
    <xf numFmtId="0" fontId="0" fillId="0" borderId="2" xfId="0" applyBorder="1" applyAlignment="1">
      <alignment wrapText="1"/>
    </xf>
    <xf numFmtId="0" fontId="0" fillId="0" borderId="8" xfId="0" applyBorder="1" applyAlignment="1">
      <alignment wrapText="1"/>
    </xf>
    <xf numFmtId="0" fontId="0" fillId="0" borderId="3" xfId="0" applyBorder="1" applyAlignment="1">
      <alignment wrapText="1"/>
    </xf>
    <xf numFmtId="0" fontId="0" fillId="0" borderId="19" xfId="0" applyBorder="1" applyAlignment="1">
      <alignment wrapText="1"/>
    </xf>
    <xf numFmtId="49" fontId="12" fillId="0" borderId="3" xfId="0" applyNumberFormat="1" applyFont="1" applyFill="1" applyBorder="1" applyAlignment="1" applyProtection="1">
      <alignment horizontal="center"/>
      <protection locked="0"/>
    </xf>
    <xf numFmtId="0" fontId="26" fillId="5" borderId="0" xfId="0" applyFont="1" applyFill="1" applyBorder="1" applyAlignment="1" applyProtection="1">
      <alignment horizontal="left"/>
      <protection locked="0"/>
    </xf>
    <xf numFmtId="0" fontId="26" fillId="5" borderId="24" xfId="0" applyFont="1" applyFill="1" applyBorder="1" applyAlignment="1" applyProtection="1">
      <alignment horizontal="left"/>
      <protection locked="0"/>
    </xf>
    <xf numFmtId="0" fontId="26" fillId="5" borderId="17" xfId="0" applyFont="1" applyFill="1" applyBorder="1" applyAlignment="1" applyProtection="1">
      <alignment horizontal="left"/>
      <protection locked="0"/>
    </xf>
    <xf numFmtId="0" fontId="26" fillId="5" borderId="25" xfId="0" applyFont="1" applyFill="1" applyBorder="1" applyAlignment="1" applyProtection="1">
      <alignment horizontal="left"/>
      <protection locked="0"/>
    </xf>
    <xf numFmtId="18" fontId="20" fillId="0" borderId="13" xfId="0" applyNumberFormat="1" applyFont="1" applyFill="1" applyBorder="1" applyAlignment="1" applyProtection="1">
      <alignment horizontal="left" vertical="center"/>
      <protection locked="0"/>
    </xf>
    <xf numFmtId="18" fontId="20" fillId="0" borderId="14" xfId="0" applyNumberFormat="1" applyFont="1" applyFill="1" applyBorder="1" applyAlignment="1" applyProtection="1">
      <alignment horizontal="left" vertical="center"/>
      <protection locked="0"/>
    </xf>
    <xf numFmtId="0" fontId="26" fillId="5" borderId="1" xfId="0" applyFont="1" applyFill="1" applyBorder="1" applyAlignment="1" applyProtection="1">
      <alignment horizontal="right"/>
      <protection locked="0"/>
    </xf>
    <xf numFmtId="0" fontId="26" fillId="5" borderId="0" xfId="0" applyFont="1" applyFill="1" applyBorder="1" applyAlignment="1" applyProtection="1">
      <alignment horizontal="right"/>
      <protection locked="0"/>
    </xf>
    <xf numFmtId="0" fontId="26" fillId="5" borderId="24" xfId="0" applyFont="1" applyFill="1" applyBorder="1" applyAlignment="1" applyProtection="1">
      <alignment horizontal="right"/>
      <protection locked="0"/>
    </xf>
    <xf numFmtId="0" fontId="26" fillId="5" borderId="8" xfId="0" applyFont="1" applyFill="1" applyBorder="1" applyAlignment="1" applyProtection="1">
      <alignment horizontal="right"/>
      <protection locked="0"/>
    </xf>
    <xf numFmtId="0" fontId="26" fillId="5" borderId="3" xfId="0" applyFont="1" applyFill="1" applyBorder="1" applyAlignment="1" applyProtection="1">
      <alignment horizontal="right"/>
      <protection locked="0"/>
    </xf>
    <xf numFmtId="49" fontId="10" fillId="0" borderId="3" xfId="0" applyNumberFormat="1" applyFont="1" applyBorder="1" applyAlignment="1" applyProtection="1">
      <alignment horizontal="center"/>
      <protection locked="0"/>
    </xf>
    <xf numFmtId="0" fontId="0" fillId="0" borderId="3" xfId="0" applyBorder="1" applyAlignment="1">
      <alignment horizontal="center"/>
    </xf>
    <xf numFmtId="0" fontId="13" fillId="0" borderId="3" xfId="0" applyFont="1" applyBorder="1" applyAlignment="1" applyProtection="1">
      <alignment horizontal="center" wrapText="1"/>
      <protection locked="0"/>
    </xf>
    <xf numFmtId="0" fontId="43" fillId="0" borderId="0" xfId="0" applyFont="1" applyBorder="1" applyAlignment="1">
      <alignment horizontal="left"/>
    </xf>
  </cellXfs>
  <cellStyles count="6">
    <cellStyle name="Comma 2" xfId="1" xr:uid="{00000000-0005-0000-0000-000000000000}"/>
    <cellStyle name="Normal" xfId="0" builtinId="0"/>
    <cellStyle name="Normal 2" xfId="2" xr:uid="{00000000-0005-0000-0000-000002000000}"/>
    <cellStyle name="Normal 3" xfId="3" xr:uid="{00000000-0005-0000-0000-000003000000}"/>
    <cellStyle name="Normal 3 2" xfId="4" xr:uid="{00000000-0005-0000-0000-000004000000}"/>
    <cellStyle name="Normal 3 3"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43180</xdr:colOff>
      <xdr:row>27</xdr:row>
      <xdr:rowOff>0</xdr:rowOff>
    </xdr:from>
    <xdr:to>
      <xdr:col>16</xdr:col>
      <xdr:colOff>12700</xdr:colOff>
      <xdr:row>34</xdr:row>
      <xdr:rowOff>66675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8177530" y="5124450"/>
          <a:ext cx="1388745" cy="14954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n-US" sz="1000" b="0">
              <a:solidFill>
                <a:srgbClr val="FF0000"/>
              </a:solidFill>
              <a:effectLst/>
              <a:latin typeface="+mn-lt"/>
              <a:ea typeface="+mn-ea"/>
              <a:cs typeface="+mn-cs"/>
            </a:rPr>
            <a:t>Enter </a:t>
          </a:r>
          <a:r>
            <a:rPr lang="en-US" sz="1000" b="0" baseline="0">
              <a:solidFill>
                <a:srgbClr val="FF0000"/>
              </a:solidFill>
              <a:effectLst/>
              <a:latin typeface="+mn-lt"/>
              <a:ea typeface="+mn-ea"/>
              <a:cs typeface="+mn-cs"/>
            </a:rPr>
            <a:t>ISD prgm hrs from PA-45A(1) or (2).  For OAISD, use correct hours for regular session vs early release. For KISD, if cohort attends multiple ISD programs, enter each ISD program's hours here.</a:t>
          </a:r>
        </a:p>
        <a:p>
          <a:pPr>
            <a:lnSpc>
              <a:spcPts val="1100"/>
            </a:lnSpc>
          </a:pPr>
          <a:endParaRPr lang="en-US" sz="1000">
            <a:solidFill>
              <a:srgbClr val="FF0000"/>
            </a:solidFill>
            <a:effectLst/>
          </a:endParaRPr>
        </a:p>
        <a:p>
          <a:pPr>
            <a:lnSpc>
              <a:spcPts val="500"/>
            </a:lnSpc>
          </a:pPr>
          <a:endParaRPr lang="en-US" sz="490" b="1" spc="-50" baseline="0">
            <a:solidFill>
              <a:srgbClr val="FF0000"/>
            </a:solidFill>
            <a:effectLst/>
            <a:latin typeface="+mn-lt"/>
            <a:ea typeface="+mn-ea"/>
            <a:cs typeface="+mn-cs"/>
          </a:endParaRPr>
        </a:p>
      </xdr:txBody>
    </xdr:sp>
    <xdr:clientData/>
  </xdr:twoCellAnchor>
  <xdr:twoCellAnchor>
    <xdr:from>
      <xdr:col>15</xdr:col>
      <xdr:colOff>26670</xdr:colOff>
      <xdr:row>34</xdr:row>
      <xdr:rowOff>97156</xdr:rowOff>
    </xdr:from>
    <xdr:to>
      <xdr:col>16</xdr:col>
      <xdr:colOff>34290</xdr:colOff>
      <xdr:row>39</xdr:row>
      <xdr:rowOff>171450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8713470" y="6650356"/>
          <a:ext cx="874395" cy="97916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defTabSz="914400" eaLnBrk="1" fontAlgn="auto" latinLnBrk="0" hangingPunct="1">
            <a:lnSpc>
              <a:spcPts val="800"/>
            </a:lnSpc>
            <a:spcBef>
              <a:spcPts val="0"/>
            </a:spcBef>
            <a:spcAft>
              <a:spcPts val="0"/>
            </a:spcAft>
            <a:buClrTx/>
            <a:buSzTx/>
            <a:buFontTx/>
            <a:buNone/>
            <a:tabLst/>
            <a:defRPr/>
          </a:pPr>
          <a:r>
            <a:rPr lang="en-US" sz="900" b="0">
              <a:solidFill>
                <a:srgbClr val="FF0000"/>
              </a:solidFill>
              <a:effectLst/>
              <a:latin typeface="+mn-lt"/>
              <a:ea typeface="+mn-ea"/>
              <a:cs typeface="+mn-cs"/>
            </a:rPr>
            <a:t>If FTE is</a:t>
          </a:r>
          <a:r>
            <a:rPr lang="en-US" sz="900" b="0" baseline="0">
              <a:solidFill>
                <a:srgbClr val="FF0000"/>
              </a:solidFill>
              <a:effectLst/>
              <a:latin typeface="+mn-lt"/>
              <a:ea typeface="+mn-ea"/>
              <a:cs typeface="+mn-cs"/>
            </a:rPr>
            <a:t>  &lt; </a:t>
          </a:r>
          <a:r>
            <a:rPr lang="en-US" sz="900" b="0">
              <a:solidFill>
                <a:srgbClr val="FF0000"/>
              </a:solidFill>
              <a:effectLst/>
              <a:latin typeface="+mn-lt"/>
              <a:ea typeface="+mn-ea"/>
              <a:cs typeface="+mn-cs"/>
            </a:rPr>
            <a:t>1.00 you can:</a:t>
          </a:r>
          <a:r>
            <a:rPr lang="en-US" sz="900" b="0" baseline="0">
              <a:solidFill>
                <a:srgbClr val="FF0000"/>
              </a:solidFill>
              <a:effectLst/>
              <a:latin typeface="+mn-lt"/>
              <a:ea typeface="+mn-ea"/>
              <a:cs typeface="+mn-cs"/>
            </a:rPr>
            <a:t> (1) take pro-rated FTE, (2) apply for travel time waiver, or (3) schedule more instruction.</a:t>
          </a:r>
          <a:endParaRPr kumimoji="0" lang="en-US" sz="100" b="0" i="0" u="none" strike="noStrike" kern="0" cap="none" spc="-50" normalizeH="0" baseline="0" noProof="0">
            <a:ln>
              <a:noFill/>
            </a:ln>
            <a:solidFill>
              <a:srgbClr val="FF0000"/>
            </a:solidFill>
            <a:effectLst/>
            <a:uLnTx/>
            <a:uFillTx/>
            <a:latin typeface="Calibri" panose="020F0502020204030204"/>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43180</xdr:colOff>
      <xdr:row>27</xdr:row>
      <xdr:rowOff>0</xdr:rowOff>
    </xdr:from>
    <xdr:to>
      <xdr:col>16</xdr:col>
      <xdr:colOff>12700</xdr:colOff>
      <xdr:row>34</xdr:row>
      <xdr:rowOff>66675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1230" y="5067300"/>
          <a:ext cx="1455420" cy="14763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n-US" sz="1000" b="0">
              <a:solidFill>
                <a:srgbClr val="FF0000"/>
              </a:solidFill>
              <a:effectLst/>
              <a:latin typeface="+mn-lt"/>
              <a:ea typeface="+mn-ea"/>
              <a:cs typeface="+mn-cs"/>
            </a:rPr>
            <a:t>Enter </a:t>
          </a:r>
          <a:r>
            <a:rPr lang="en-US" sz="1000" b="0" baseline="0">
              <a:solidFill>
                <a:srgbClr val="FF0000"/>
              </a:solidFill>
              <a:effectLst/>
              <a:latin typeface="+mn-lt"/>
              <a:ea typeface="+mn-ea"/>
              <a:cs typeface="+mn-cs"/>
            </a:rPr>
            <a:t>ISD prgm hrs from PA-45A(1) or (2).  For OAISD, use correct hours for regular session vs early release. For KISD, if cohort attends multiple ISD programs, enter each ISD prorgram's hours here.</a:t>
          </a:r>
        </a:p>
        <a:p>
          <a:pPr>
            <a:lnSpc>
              <a:spcPts val="1100"/>
            </a:lnSpc>
          </a:pPr>
          <a:endParaRPr lang="en-US" sz="1000">
            <a:solidFill>
              <a:srgbClr val="FF0000"/>
            </a:solidFill>
            <a:effectLst/>
          </a:endParaRPr>
        </a:p>
        <a:p>
          <a:pPr>
            <a:lnSpc>
              <a:spcPts val="500"/>
            </a:lnSpc>
          </a:pPr>
          <a:endParaRPr lang="en-US" sz="490" b="1" spc="-50" baseline="0">
            <a:solidFill>
              <a:srgbClr val="FF0000"/>
            </a:solidFill>
            <a:effectLst/>
            <a:latin typeface="+mn-lt"/>
            <a:ea typeface="+mn-ea"/>
            <a:cs typeface="+mn-cs"/>
          </a:endParaRPr>
        </a:p>
      </xdr:txBody>
    </xdr:sp>
    <xdr:clientData/>
  </xdr:twoCellAnchor>
  <xdr:twoCellAnchor>
    <xdr:from>
      <xdr:col>15</xdr:col>
      <xdr:colOff>26670</xdr:colOff>
      <xdr:row>34</xdr:row>
      <xdr:rowOff>97156</xdr:rowOff>
    </xdr:from>
    <xdr:to>
      <xdr:col>16</xdr:col>
      <xdr:colOff>34290</xdr:colOff>
      <xdr:row>39</xdr:row>
      <xdr:rowOff>171450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9132570" y="6574156"/>
          <a:ext cx="915670" cy="96329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defTabSz="914400" eaLnBrk="1" fontAlgn="auto" latinLnBrk="0" hangingPunct="1">
            <a:lnSpc>
              <a:spcPts val="800"/>
            </a:lnSpc>
            <a:spcBef>
              <a:spcPts val="0"/>
            </a:spcBef>
            <a:spcAft>
              <a:spcPts val="0"/>
            </a:spcAft>
            <a:buClrTx/>
            <a:buSzTx/>
            <a:buFontTx/>
            <a:buNone/>
            <a:tabLst/>
            <a:defRPr/>
          </a:pPr>
          <a:r>
            <a:rPr lang="en-US" sz="900" b="0">
              <a:solidFill>
                <a:srgbClr val="FF0000"/>
              </a:solidFill>
              <a:effectLst/>
              <a:latin typeface="+mn-lt"/>
              <a:ea typeface="+mn-ea"/>
              <a:cs typeface="+mn-cs"/>
            </a:rPr>
            <a:t>If FTE is</a:t>
          </a:r>
          <a:r>
            <a:rPr lang="en-US" sz="900" b="0" baseline="0">
              <a:solidFill>
                <a:srgbClr val="FF0000"/>
              </a:solidFill>
              <a:effectLst/>
              <a:latin typeface="+mn-lt"/>
              <a:ea typeface="+mn-ea"/>
              <a:cs typeface="+mn-cs"/>
            </a:rPr>
            <a:t>  &lt; </a:t>
          </a:r>
          <a:r>
            <a:rPr lang="en-US" sz="900" b="0">
              <a:solidFill>
                <a:srgbClr val="FF0000"/>
              </a:solidFill>
              <a:effectLst/>
              <a:latin typeface="+mn-lt"/>
              <a:ea typeface="+mn-ea"/>
              <a:cs typeface="+mn-cs"/>
            </a:rPr>
            <a:t>1.00 you can:</a:t>
          </a:r>
          <a:r>
            <a:rPr lang="en-US" sz="900" b="0" baseline="0">
              <a:solidFill>
                <a:srgbClr val="FF0000"/>
              </a:solidFill>
              <a:effectLst/>
              <a:latin typeface="+mn-lt"/>
              <a:ea typeface="+mn-ea"/>
              <a:cs typeface="+mn-cs"/>
            </a:rPr>
            <a:t> (1) take pro-rated FTE, (2) apply for travel time waiver, or (3) schedule more instruction.</a:t>
          </a:r>
          <a:endParaRPr kumimoji="0" lang="en-US" sz="100" b="0" i="0" u="none" strike="noStrike" kern="0" cap="none" spc="-50" normalizeH="0" baseline="0" noProof="0">
            <a:ln>
              <a:noFill/>
            </a:ln>
            <a:solidFill>
              <a:srgbClr val="FF0000"/>
            </a:solidFill>
            <a:effectLst/>
            <a:uLnTx/>
            <a:uFillTx/>
            <a:latin typeface="Calibri" panose="020F0502020204030204"/>
          </a:endParaRPr>
        </a:p>
      </xdr:txBody>
    </xdr:sp>
    <xdr:clientData/>
  </xdr:twoCellAnchor>
  <xdr:twoCellAnchor>
    <xdr:from>
      <xdr:col>6</xdr:col>
      <xdr:colOff>361950</xdr:colOff>
      <xdr:row>10</xdr:row>
      <xdr:rowOff>57150</xdr:rowOff>
    </xdr:from>
    <xdr:to>
      <xdr:col>7</xdr:col>
      <xdr:colOff>842127</xdr:colOff>
      <xdr:row>15</xdr:row>
      <xdr:rowOff>165100</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3797300" y="1936750"/>
          <a:ext cx="950077" cy="996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en-US" sz="900">
              <a:solidFill>
                <a:srgbClr val="FF0000"/>
              </a:solidFill>
            </a:rPr>
            <a:t>Total</a:t>
          </a:r>
          <a:r>
            <a:rPr lang="en-US" sz="900" baseline="0">
              <a:solidFill>
                <a:srgbClr val="FF0000"/>
              </a:solidFill>
            </a:rPr>
            <a:t> minutes at ISD + travel display as 0 minutes in grid, as those hrs are included in blue ISD section below.</a:t>
          </a:r>
          <a:endParaRPr lang="en-US" sz="9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43180</xdr:colOff>
      <xdr:row>27</xdr:row>
      <xdr:rowOff>0</xdr:rowOff>
    </xdr:from>
    <xdr:to>
      <xdr:col>16</xdr:col>
      <xdr:colOff>12700</xdr:colOff>
      <xdr:row>34</xdr:row>
      <xdr:rowOff>66675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8571230" y="5067300"/>
          <a:ext cx="1455420" cy="14763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n-US" sz="1000" b="0">
              <a:solidFill>
                <a:srgbClr val="FF0000"/>
              </a:solidFill>
              <a:effectLst/>
              <a:latin typeface="+mn-lt"/>
              <a:ea typeface="+mn-ea"/>
              <a:cs typeface="+mn-cs"/>
            </a:rPr>
            <a:t>Enter </a:t>
          </a:r>
          <a:r>
            <a:rPr lang="en-US" sz="1000" b="0" baseline="0">
              <a:solidFill>
                <a:srgbClr val="FF0000"/>
              </a:solidFill>
              <a:effectLst/>
              <a:latin typeface="+mn-lt"/>
              <a:ea typeface="+mn-ea"/>
              <a:cs typeface="+mn-cs"/>
            </a:rPr>
            <a:t>ISD prgm hrs from PA-45A(1) or (2).  For OAISD, use correct hours for regular session vs early release. For KISD, if cohort attends multiple ISD programs, enter each ISD program's hours here.</a:t>
          </a:r>
        </a:p>
        <a:p>
          <a:pPr>
            <a:lnSpc>
              <a:spcPts val="1100"/>
            </a:lnSpc>
          </a:pPr>
          <a:endParaRPr lang="en-US" sz="1000">
            <a:solidFill>
              <a:srgbClr val="FF0000"/>
            </a:solidFill>
            <a:effectLst/>
          </a:endParaRPr>
        </a:p>
        <a:p>
          <a:pPr>
            <a:lnSpc>
              <a:spcPts val="500"/>
            </a:lnSpc>
          </a:pPr>
          <a:endParaRPr lang="en-US" sz="490" b="1" spc="-50" baseline="0">
            <a:solidFill>
              <a:srgbClr val="FF0000"/>
            </a:solidFill>
            <a:effectLst/>
            <a:latin typeface="+mn-lt"/>
            <a:ea typeface="+mn-ea"/>
            <a:cs typeface="+mn-cs"/>
          </a:endParaRPr>
        </a:p>
      </xdr:txBody>
    </xdr:sp>
    <xdr:clientData/>
  </xdr:twoCellAnchor>
  <xdr:twoCellAnchor>
    <xdr:from>
      <xdr:col>15</xdr:col>
      <xdr:colOff>26670</xdr:colOff>
      <xdr:row>34</xdr:row>
      <xdr:rowOff>97156</xdr:rowOff>
    </xdr:from>
    <xdr:to>
      <xdr:col>16</xdr:col>
      <xdr:colOff>34290</xdr:colOff>
      <xdr:row>39</xdr:row>
      <xdr:rowOff>171450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9132570" y="6574156"/>
          <a:ext cx="915670" cy="96329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defTabSz="914400" eaLnBrk="1" fontAlgn="auto" latinLnBrk="0" hangingPunct="1">
            <a:lnSpc>
              <a:spcPts val="800"/>
            </a:lnSpc>
            <a:spcBef>
              <a:spcPts val="0"/>
            </a:spcBef>
            <a:spcAft>
              <a:spcPts val="0"/>
            </a:spcAft>
            <a:buClrTx/>
            <a:buSzTx/>
            <a:buFontTx/>
            <a:buNone/>
            <a:tabLst/>
            <a:defRPr/>
          </a:pPr>
          <a:r>
            <a:rPr lang="en-US" sz="900" b="0">
              <a:solidFill>
                <a:srgbClr val="FF0000"/>
              </a:solidFill>
              <a:effectLst/>
              <a:latin typeface="+mn-lt"/>
              <a:ea typeface="+mn-ea"/>
              <a:cs typeface="+mn-cs"/>
            </a:rPr>
            <a:t>If FTE is</a:t>
          </a:r>
          <a:r>
            <a:rPr lang="en-US" sz="900" b="0" baseline="0">
              <a:solidFill>
                <a:srgbClr val="FF0000"/>
              </a:solidFill>
              <a:effectLst/>
              <a:latin typeface="+mn-lt"/>
              <a:ea typeface="+mn-ea"/>
              <a:cs typeface="+mn-cs"/>
            </a:rPr>
            <a:t>  &lt; </a:t>
          </a:r>
          <a:r>
            <a:rPr lang="en-US" sz="900" b="0">
              <a:solidFill>
                <a:srgbClr val="FF0000"/>
              </a:solidFill>
              <a:effectLst/>
              <a:latin typeface="+mn-lt"/>
              <a:ea typeface="+mn-ea"/>
              <a:cs typeface="+mn-cs"/>
            </a:rPr>
            <a:t>1.00 you can:</a:t>
          </a:r>
          <a:r>
            <a:rPr lang="en-US" sz="900" b="0" baseline="0">
              <a:solidFill>
                <a:srgbClr val="FF0000"/>
              </a:solidFill>
              <a:effectLst/>
              <a:latin typeface="+mn-lt"/>
              <a:ea typeface="+mn-ea"/>
              <a:cs typeface="+mn-cs"/>
            </a:rPr>
            <a:t> (1) take pro-rated FTE, (2) apply for travel time waiver, or (3) schedule more instruction.</a:t>
          </a:r>
          <a:endParaRPr kumimoji="0" lang="en-US" sz="100" b="0" i="0" u="none" strike="noStrike" kern="0" cap="none" spc="-50" normalizeH="0" baseline="0" noProof="0">
            <a:ln>
              <a:noFill/>
            </a:ln>
            <a:solidFill>
              <a:srgbClr val="FF0000"/>
            </a:solidFill>
            <a:effectLst/>
            <a:uLnTx/>
            <a:uFillTx/>
            <a:latin typeface="Calibri" panose="020F0502020204030204"/>
          </a:endParaRPr>
        </a:p>
      </xdr:txBody>
    </xdr:sp>
    <xdr:clientData/>
  </xdr:twoCellAnchor>
  <xdr:twoCellAnchor>
    <xdr:from>
      <xdr:col>6</xdr:col>
      <xdr:colOff>457200</xdr:colOff>
      <xdr:row>3</xdr:row>
      <xdr:rowOff>31750</xdr:rowOff>
    </xdr:from>
    <xdr:to>
      <xdr:col>8</xdr:col>
      <xdr:colOff>48377</xdr:colOff>
      <xdr:row>8</xdr:row>
      <xdr:rowOff>171450</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3892550" y="584200"/>
          <a:ext cx="950077" cy="1111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en-US" sz="900">
              <a:solidFill>
                <a:srgbClr val="FF0000"/>
              </a:solidFill>
            </a:rPr>
            <a:t>Total</a:t>
          </a:r>
          <a:r>
            <a:rPr lang="en-US" sz="900" baseline="0">
              <a:solidFill>
                <a:srgbClr val="FF0000"/>
              </a:solidFill>
            </a:rPr>
            <a:t> minutes at ISD + travel display as 0 minutes in grid, as those hrs are included in blue ISD section below.</a:t>
          </a:r>
          <a:endParaRPr lang="en-US" sz="9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63"/>
  <sheetViews>
    <sheetView tabSelected="1" zoomScale="115" zoomScaleNormal="115" workbookViewId="0">
      <selection activeCell="A2" sqref="A2:N2"/>
    </sheetView>
  </sheetViews>
  <sheetFormatPr defaultRowHeight="14.5" x14ac:dyDescent="0.35"/>
  <cols>
    <col min="1" max="1" width="7.26953125" customWidth="1"/>
    <col min="2" max="2" width="9.81640625" customWidth="1"/>
    <col min="3" max="3" width="10.54296875" customWidth="1"/>
    <col min="4" max="4" width="8.7265625" customWidth="1"/>
    <col min="13" max="13" width="10.26953125" customWidth="1"/>
    <col min="14" max="14" width="16" customWidth="1"/>
  </cols>
  <sheetData>
    <row r="1" spans="1:28" s="3" customFormat="1" ht="18.75" customHeight="1" x14ac:dyDescent="0.45">
      <c r="A1" s="133" t="s">
        <v>118</v>
      </c>
      <c r="B1" s="123"/>
      <c r="C1" s="123"/>
      <c r="D1" s="123"/>
      <c r="E1" s="123"/>
      <c r="F1" s="123"/>
      <c r="G1" s="123"/>
      <c r="H1" s="123"/>
      <c r="I1" s="123"/>
      <c r="J1" s="123"/>
      <c r="K1" s="123"/>
      <c r="L1" s="123"/>
      <c r="M1" s="123"/>
      <c r="N1" s="124"/>
      <c r="O1" s="233"/>
      <c r="P1" s="233"/>
      <c r="Q1" s="233"/>
      <c r="R1" s="233"/>
      <c r="S1" s="233"/>
      <c r="T1" s="233"/>
      <c r="U1" s="233"/>
      <c r="V1" s="233"/>
      <c r="W1" s="233"/>
      <c r="X1" s="233"/>
      <c r="Y1" s="233"/>
      <c r="Z1" s="233"/>
      <c r="AA1" s="233"/>
      <c r="AB1" s="234"/>
    </row>
    <row r="2" spans="1:28" ht="19.899999999999999" customHeight="1" x14ac:dyDescent="0.35">
      <c r="A2" s="235" t="s">
        <v>43</v>
      </c>
      <c r="B2" s="236"/>
      <c r="C2" s="236"/>
      <c r="D2" s="236"/>
      <c r="E2" s="236"/>
      <c r="F2" s="236"/>
      <c r="G2" s="236"/>
      <c r="H2" s="236"/>
      <c r="I2" s="236"/>
      <c r="J2" s="236"/>
      <c r="K2" s="236"/>
      <c r="L2" s="236"/>
      <c r="M2" s="236"/>
      <c r="N2" s="237"/>
    </row>
    <row r="3" spans="1:28" ht="24.65" customHeight="1" x14ac:dyDescent="0.65">
      <c r="A3" s="125"/>
      <c r="B3" s="138"/>
      <c r="C3" s="117"/>
      <c r="D3" s="137"/>
      <c r="E3" s="117"/>
      <c r="F3" s="117"/>
      <c r="G3" s="117"/>
      <c r="H3" s="117"/>
      <c r="I3" s="117"/>
      <c r="J3" s="117"/>
      <c r="K3" s="117"/>
      <c r="L3" s="126" t="s">
        <v>3</v>
      </c>
      <c r="M3" s="238" t="s">
        <v>109</v>
      </c>
      <c r="N3" s="239"/>
    </row>
    <row r="4" spans="1:28" ht="12" hidden="1" customHeight="1" x14ac:dyDescent="0.35">
      <c r="A4" s="127"/>
      <c r="B4" s="117"/>
      <c r="C4" s="117"/>
      <c r="D4" s="117"/>
      <c r="E4" s="117"/>
      <c r="F4" s="117"/>
      <c r="G4" s="117"/>
      <c r="H4" s="117"/>
      <c r="I4" s="117"/>
      <c r="J4" s="117"/>
      <c r="K4" s="117"/>
      <c r="L4" s="117"/>
      <c r="M4" s="117"/>
      <c r="N4" s="119"/>
    </row>
    <row r="5" spans="1:28" s="1" customFormat="1" ht="19.5" customHeight="1" x14ac:dyDescent="0.35">
      <c r="A5" s="112" t="s">
        <v>41</v>
      </c>
      <c r="B5" s="5"/>
      <c r="C5" s="5"/>
      <c r="D5" s="5"/>
      <c r="E5" s="5"/>
      <c r="F5" s="5"/>
      <c r="G5" s="5"/>
      <c r="H5" s="5"/>
      <c r="I5" s="5"/>
      <c r="J5" s="5"/>
      <c r="K5" s="5"/>
      <c r="L5" s="5"/>
      <c r="M5" s="5"/>
      <c r="N5" s="7"/>
    </row>
    <row r="6" spans="1:28" s="1" customFormat="1" ht="30.65" customHeight="1" x14ac:dyDescent="0.35">
      <c r="A6" s="182" t="s">
        <v>5</v>
      </c>
      <c r="B6" s="240" t="s">
        <v>93</v>
      </c>
      <c r="C6" s="241"/>
      <c r="D6" s="241"/>
      <c r="E6" s="241"/>
      <c r="F6" s="241"/>
      <c r="G6" s="241"/>
      <c r="H6" s="241"/>
      <c r="I6" s="241"/>
      <c r="J6" s="241"/>
      <c r="K6" s="241"/>
      <c r="L6" s="241"/>
      <c r="M6" s="241"/>
      <c r="N6" s="242"/>
    </row>
    <row r="7" spans="1:28" s="1" customFormat="1" ht="13.5" customHeight="1" x14ac:dyDescent="0.3">
      <c r="A7" s="128" t="s">
        <v>6</v>
      </c>
      <c r="B7" s="5" t="s">
        <v>91</v>
      </c>
      <c r="C7" s="5"/>
      <c r="D7" s="5"/>
      <c r="E7" s="5"/>
      <c r="F7" s="5"/>
      <c r="G7" s="5"/>
      <c r="H7" s="5"/>
      <c r="I7" s="5"/>
      <c r="J7" s="5"/>
      <c r="K7" s="5"/>
      <c r="L7" s="5"/>
      <c r="M7" s="5"/>
      <c r="N7" s="7"/>
    </row>
    <row r="8" spans="1:28" s="1" customFormat="1" ht="13.5" customHeight="1" x14ac:dyDescent="0.3">
      <c r="A8" s="129"/>
      <c r="B8" s="5"/>
      <c r="C8" s="5" t="s">
        <v>95</v>
      </c>
      <c r="D8" s="5"/>
      <c r="E8" s="5"/>
      <c r="F8" s="5"/>
      <c r="G8" s="5"/>
      <c r="H8" s="5"/>
      <c r="I8" s="5"/>
      <c r="J8" s="5"/>
      <c r="K8" s="5"/>
      <c r="L8" s="5"/>
      <c r="M8" s="5"/>
      <c r="N8" s="7"/>
    </row>
    <row r="9" spans="1:28" s="1" customFormat="1" ht="13.5" customHeight="1" x14ac:dyDescent="0.3">
      <c r="A9" s="129"/>
      <c r="B9" s="5"/>
      <c r="C9" s="5" t="s">
        <v>94</v>
      </c>
      <c r="D9" s="5"/>
      <c r="E9" s="5"/>
      <c r="F9" s="5"/>
      <c r="G9" s="5"/>
      <c r="H9" s="5"/>
      <c r="I9" s="5"/>
      <c r="J9" s="5"/>
      <c r="K9" s="5"/>
      <c r="L9" s="5"/>
      <c r="M9" s="5"/>
      <c r="N9" s="7"/>
    </row>
    <row r="10" spans="1:28" s="1" customFormat="1" ht="13.5" customHeight="1" x14ac:dyDescent="0.3">
      <c r="A10" s="129"/>
      <c r="B10" s="5"/>
      <c r="C10" s="5" t="s">
        <v>88</v>
      </c>
      <c r="D10" s="5"/>
      <c r="E10" s="5"/>
      <c r="F10" s="5"/>
      <c r="G10" s="5"/>
      <c r="H10" s="5"/>
      <c r="I10" s="5"/>
      <c r="J10" s="5"/>
      <c r="K10" s="5"/>
      <c r="L10" s="5"/>
      <c r="M10" s="5"/>
      <c r="N10" s="7"/>
    </row>
    <row r="11" spans="1:28" s="2" customFormat="1" ht="13.5" customHeight="1" x14ac:dyDescent="0.3">
      <c r="A11" s="130"/>
      <c r="B11" s="8"/>
      <c r="C11" s="254" t="s">
        <v>113</v>
      </c>
      <c r="D11" s="254"/>
      <c r="E11" s="254"/>
      <c r="F11" s="254"/>
      <c r="G11" s="254"/>
      <c r="H11" s="254"/>
      <c r="I11" s="254"/>
      <c r="J11" s="254"/>
      <c r="K11" s="254"/>
      <c r="L11" s="254"/>
      <c r="M11" s="254"/>
      <c r="N11" s="255"/>
    </row>
    <row r="12" spans="1:28" s="1" customFormat="1" ht="13.5" customHeight="1" x14ac:dyDescent="0.35">
      <c r="A12" s="131"/>
      <c r="B12" s="5"/>
      <c r="C12" s="254"/>
      <c r="D12" s="254"/>
      <c r="E12" s="254"/>
      <c r="F12" s="254"/>
      <c r="G12" s="254"/>
      <c r="H12" s="254"/>
      <c r="I12" s="254"/>
      <c r="J12" s="254"/>
      <c r="K12" s="254"/>
      <c r="L12" s="254"/>
      <c r="M12" s="254"/>
      <c r="N12" s="255"/>
    </row>
    <row r="13" spans="1:28" s="1" customFormat="1" ht="12.75" customHeight="1" x14ac:dyDescent="0.35">
      <c r="A13" s="249" t="s">
        <v>4</v>
      </c>
      <c r="B13" s="250"/>
      <c r="C13" s="250"/>
      <c r="D13" s="250"/>
      <c r="E13" s="250"/>
      <c r="F13" s="5"/>
      <c r="G13" s="5"/>
      <c r="H13" s="5"/>
      <c r="I13" s="5"/>
      <c r="J13" s="5"/>
      <c r="K13" s="5"/>
      <c r="L13" s="5"/>
      <c r="M13" s="5"/>
      <c r="N13" s="7"/>
    </row>
    <row r="14" spans="1:28" s="1" customFormat="1" ht="13.5" customHeight="1" x14ac:dyDescent="0.3">
      <c r="A14" s="251" t="s">
        <v>114</v>
      </c>
      <c r="B14" s="252"/>
      <c r="C14" s="252"/>
      <c r="D14" s="252"/>
      <c r="E14" s="252"/>
      <c r="F14" s="252"/>
      <c r="G14" s="252"/>
      <c r="H14" s="252"/>
      <c r="I14" s="252"/>
      <c r="J14" s="252"/>
      <c r="K14" s="252"/>
      <c r="L14" s="252"/>
      <c r="M14" s="252"/>
      <c r="N14" s="253"/>
    </row>
    <row r="15" spans="1:28" s="1" customFormat="1" ht="13.5" customHeight="1" x14ac:dyDescent="0.3">
      <c r="A15" s="251"/>
      <c r="B15" s="252"/>
      <c r="C15" s="252"/>
      <c r="D15" s="252"/>
      <c r="E15" s="252"/>
      <c r="F15" s="252"/>
      <c r="G15" s="252"/>
      <c r="H15" s="252"/>
      <c r="I15" s="252"/>
      <c r="J15" s="252"/>
      <c r="K15" s="252"/>
      <c r="L15" s="252"/>
      <c r="M15" s="252"/>
      <c r="N15" s="253"/>
    </row>
    <row r="16" spans="1:28" s="1" customFormat="1" ht="13.5" customHeight="1" x14ac:dyDescent="0.3">
      <c r="A16" s="192"/>
      <c r="B16" s="193"/>
      <c r="C16" s="193"/>
      <c r="D16" s="193"/>
      <c r="E16" s="193"/>
      <c r="F16" s="5"/>
      <c r="G16" s="5"/>
      <c r="H16" s="193"/>
      <c r="I16" s="193"/>
      <c r="J16" s="193"/>
      <c r="K16" s="193"/>
      <c r="L16" s="193"/>
      <c r="M16" s="5"/>
      <c r="N16" s="7"/>
    </row>
    <row r="17" spans="1:14" s="1" customFormat="1" ht="13.5" customHeight="1" x14ac:dyDescent="0.3">
      <c r="A17" s="6"/>
      <c r="B17" s="208" t="s">
        <v>39</v>
      </c>
      <c r="C17" s="231" t="s">
        <v>111</v>
      </c>
      <c r="D17" s="231"/>
      <c r="E17" s="231"/>
      <c r="F17" s="231"/>
      <c r="G17" s="231"/>
      <c r="H17" s="231"/>
      <c r="I17" s="231"/>
      <c r="J17" s="231"/>
      <c r="K17" s="5"/>
      <c r="L17" s="5"/>
      <c r="M17" s="5"/>
      <c r="N17" s="7"/>
    </row>
    <row r="18" spans="1:14" s="1" customFormat="1" ht="13.5" customHeight="1" x14ac:dyDescent="0.3">
      <c r="A18" s="132"/>
      <c r="B18" s="5"/>
      <c r="C18" s="248" t="s">
        <v>110</v>
      </c>
      <c r="D18" s="248"/>
      <c r="E18" s="248"/>
      <c r="F18" s="248"/>
      <c r="G18" s="5"/>
      <c r="H18" s="5"/>
      <c r="I18" s="5"/>
      <c r="J18" s="5"/>
      <c r="K18" s="5"/>
      <c r="L18" s="5"/>
      <c r="M18" s="5"/>
      <c r="N18" s="7"/>
    </row>
    <row r="19" spans="1:14" s="1" customFormat="1" ht="13.5" customHeight="1" x14ac:dyDescent="0.3">
      <c r="A19" s="128"/>
      <c r="B19" s="5"/>
      <c r="C19" s="301" t="s">
        <v>112</v>
      </c>
      <c r="D19" s="231"/>
      <c r="E19" s="231"/>
      <c r="F19" s="231"/>
      <c r="G19" s="231"/>
      <c r="H19" s="231"/>
      <c r="I19" s="231"/>
      <c r="J19" s="231"/>
      <c r="K19" s="231"/>
      <c r="L19" s="231"/>
      <c r="M19" s="231"/>
      <c r="N19" s="232"/>
    </row>
    <row r="20" spans="1:14" s="1" customFormat="1" ht="13.5" customHeight="1" x14ac:dyDescent="0.3">
      <c r="A20" s="128"/>
      <c r="B20" s="5"/>
      <c r="C20" s="5"/>
      <c r="D20" s="5"/>
      <c r="E20" s="5"/>
      <c r="F20" s="183"/>
      <c r="G20" s="183"/>
      <c r="H20" s="183"/>
      <c r="I20" s="183"/>
      <c r="J20" s="183"/>
      <c r="K20" s="183"/>
      <c r="L20" s="183"/>
      <c r="M20" s="183"/>
      <c r="N20" s="184"/>
    </row>
    <row r="21" spans="1:14" s="1" customFormat="1" ht="20.149999999999999" customHeight="1" x14ac:dyDescent="0.3">
      <c r="A21" s="128"/>
      <c r="B21" s="8" t="s">
        <v>40</v>
      </c>
      <c r="C21" s="248" t="s">
        <v>86</v>
      </c>
      <c r="D21" s="248"/>
      <c r="E21" s="248"/>
      <c r="F21" s="248"/>
      <c r="G21" s="5"/>
      <c r="H21" s="5"/>
      <c r="I21" s="5"/>
      <c r="J21" s="5"/>
      <c r="K21" s="5"/>
      <c r="L21" s="5"/>
      <c r="M21" s="5"/>
      <c r="N21" s="7"/>
    </row>
    <row r="22" spans="1:14" s="1" customFormat="1" ht="13.5" customHeight="1" x14ac:dyDescent="0.3">
      <c r="A22" s="128"/>
      <c r="B22" s="5"/>
      <c r="C22" s="5"/>
      <c r="D22" s="5"/>
      <c r="E22" s="5"/>
      <c r="F22" s="190"/>
      <c r="G22" s="190"/>
      <c r="H22" s="190"/>
      <c r="I22" s="190"/>
      <c r="J22" s="190"/>
      <c r="K22" s="190"/>
      <c r="L22" s="190"/>
      <c r="M22" s="190"/>
      <c r="N22" s="191"/>
    </row>
    <row r="23" spans="1:14" s="1" customFormat="1" ht="25" customHeight="1" x14ac:dyDescent="0.3">
      <c r="A23" s="128"/>
      <c r="B23" s="246" t="s">
        <v>108</v>
      </c>
      <c r="C23" s="246"/>
      <c r="D23" s="246"/>
      <c r="E23" s="246"/>
      <c r="F23" s="246"/>
      <c r="G23" s="246"/>
      <c r="H23" s="246"/>
      <c r="I23" s="246"/>
      <c r="J23" s="246"/>
      <c r="K23" s="246"/>
      <c r="L23" s="246"/>
      <c r="M23" s="246"/>
      <c r="N23" s="247"/>
    </row>
    <row r="24" spans="1:14" s="1" customFormat="1" ht="3.65" customHeight="1" x14ac:dyDescent="0.35">
      <c r="A24" s="128"/>
      <c r="B24" s="183"/>
      <c r="C24" s="183"/>
      <c r="D24" s="183"/>
      <c r="E24" s="183"/>
      <c r="F24" s="185"/>
      <c r="G24" s="185"/>
      <c r="H24" s="185"/>
      <c r="I24" s="185"/>
      <c r="J24" s="185"/>
      <c r="K24" s="185"/>
      <c r="L24" s="185"/>
      <c r="M24" s="185"/>
      <c r="N24" s="186"/>
    </row>
    <row r="25" spans="1:14" s="1" customFormat="1" ht="11.15" customHeight="1" x14ac:dyDescent="0.35">
      <c r="A25" s="128"/>
      <c r="B25" s="5"/>
      <c r="C25" s="5"/>
      <c r="D25" s="5"/>
      <c r="E25" s="5"/>
      <c r="F25" s="185"/>
      <c r="G25" s="185"/>
      <c r="H25" s="185"/>
      <c r="I25" s="185"/>
      <c r="J25" s="185"/>
      <c r="K25" s="185"/>
      <c r="L25" s="185"/>
      <c r="M25" s="185"/>
      <c r="N25" s="186"/>
    </row>
    <row r="26" spans="1:14" s="1" customFormat="1" ht="24" customHeight="1" x14ac:dyDescent="0.3">
      <c r="A26" s="128"/>
      <c r="B26" s="243" t="s">
        <v>47</v>
      </c>
      <c r="C26" s="243"/>
      <c r="D26" s="243"/>
      <c r="E26" s="244" t="s">
        <v>96</v>
      </c>
      <c r="F26" s="244"/>
      <c r="G26" s="244"/>
      <c r="H26" s="244"/>
      <c r="I26" s="244"/>
      <c r="J26" s="244"/>
      <c r="K26" s="244"/>
      <c r="L26" s="244"/>
      <c r="M26" s="244"/>
      <c r="N26" s="245"/>
    </row>
    <row r="27" spans="1:14" s="1" customFormat="1" ht="13.5" customHeight="1" x14ac:dyDescent="0.3">
      <c r="A27" s="4"/>
      <c r="B27" s="256" t="s">
        <v>115</v>
      </c>
      <c r="C27" s="256"/>
      <c r="D27" s="256"/>
      <c r="E27" s="256"/>
      <c r="F27" s="256"/>
      <c r="G27" s="256"/>
      <c r="H27" s="256"/>
      <c r="I27" s="256"/>
      <c r="J27" s="256"/>
      <c r="K27" s="256"/>
      <c r="L27" s="256"/>
      <c r="M27" s="256"/>
      <c r="N27" s="257"/>
    </row>
    <row r="28" spans="1:14" s="1" customFormat="1" ht="14.5" customHeight="1" x14ac:dyDescent="0.3">
      <c r="A28" s="4"/>
      <c r="B28" s="256" t="s">
        <v>87</v>
      </c>
      <c r="C28" s="256"/>
      <c r="D28" s="256"/>
      <c r="E28" s="256"/>
      <c r="F28" s="256"/>
      <c r="G28" s="256"/>
      <c r="H28" s="256"/>
      <c r="I28" s="256"/>
      <c r="J28" s="256"/>
      <c r="K28" s="256"/>
      <c r="L28" s="256"/>
      <c r="M28" s="256"/>
      <c r="N28" s="257"/>
    </row>
    <row r="29" spans="1:14" s="161" customFormat="1" ht="38.5" customHeight="1" x14ac:dyDescent="0.3">
      <c r="A29" s="128"/>
      <c r="B29" s="246" t="s">
        <v>116</v>
      </c>
      <c r="C29" s="246"/>
      <c r="D29" s="246"/>
      <c r="E29" s="246"/>
      <c r="F29" s="246"/>
      <c r="G29" s="246"/>
      <c r="H29" s="246"/>
      <c r="I29" s="246"/>
      <c r="J29" s="246"/>
      <c r="K29" s="246"/>
      <c r="L29" s="246"/>
      <c r="M29" s="246"/>
      <c r="N29" s="247"/>
    </row>
    <row r="30" spans="1:14" s="1" customFormat="1" ht="14.5" customHeight="1" x14ac:dyDescent="0.3">
      <c r="A30" s="129"/>
      <c r="B30" s="248" t="s">
        <v>117</v>
      </c>
      <c r="C30" s="248"/>
      <c r="D30" s="248"/>
      <c r="E30" s="248"/>
      <c r="F30" s="248"/>
      <c r="G30" s="248"/>
      <c r="H30" s="248"/>
      <c r="I30" s="248"/>
      <c r="J30" s="248"/>
      <c r="K30" s="248"/>
      <c r="L30" s="248"/>
      <c r="M30" s="248"/>
      <c r="N30" s="258"/>
    </row>
    <row r="31" spans="1:14" s="1" customFormat="1" ht="13" x14ac:dyDescent="0.3">
      <c r="A31" s="210"/>
      <c r="B31" s="259"/>
      <c r="C31" s="259"/>
      <c r="D31" s="259"/>
      <c r="E31" s="259"/>
      <c r="F31" s="259"/>
      <c r="G31" s="259"/>
      <c r="H31" s="259"/>
      <c r="I31" s="259"/>
      <c r="J31" s="259"/>
      <c r="K31" s="259"/>
      <c r="L31" s="259"/>
      <c r="M31" s="259"/>
      <c r="N31" s="260"/>
    </row>
    <row r="32" spans="1:14" s="1" customFormat="1" ht="13" x14ac:dyDescent="0.3">
      <c r="A32" s="113"/>
      <c r="B32" s="115"/>
      <c r="C32" s="114"/>
      <c r="D32" s="115"/>
      <c r="E32" s="115"/>
      <c r="F32" s="115"/>
      <c r="G32" s="115"/>
      <c r="H32" s="115"/>
      <c r="I32" s="115"/>
      <c r="J32" s="115"/>
      <c r="K32" s="115"/>
      <c r="L32" s="115"/>
      <c r="M32" s="115"/>
      <c r="N32" s="116"/>
    </row>
    <row r="33" spans="1:14" s="1" customFormat="1" x14ac:dyDescent="0.35">
      <c r="A33" s="113"/>
      <c r="B33" s="115"/>
      <c r="C33" s="114"/>
      <c r="D33" s="117"/>
      <c r="E33" s="117"/>
      <c r="F33" s="117"/>
      <c r="G33" s="117"/>
      <c r="H33" s="118"/>
      <c r="I33" s="115"/>
      <c r="J33" s="115"/>
      <c r="K33" s="115"/>
      <c r="L33" s="115"/>
      <c r="M33" s="118"/>
      <c r="N33" s="119"/>
    </row>
    <row r="34" spans="1:14" s="1" customFormat="1" ht="13" x14ac:dyDescent="0.3">
      <c r="A34" s="120"/>
      <c r="B34" s="121"/>
      <c r="C34" s="121"/>
      <c r="D34" s="121"/>
      <c r="E34" s="121"/>
      <c r="F34" s="121"/>
      <c r="G34" s="121"/>
      <c r="H34" s="121"/>
      <c r="I34" s="121"/>
      <c r="J34" s="121"/>
      <c r="K34" s="121"/>
      <c r="L34" s="121"/>
      <c r="M34" s="121"/>
      <c r="N34" s="122"/>
    </row>
    <row r="35" spans="1:14" s="1" customFormat="1" ht="13" x14ac:dyDescent="0.3">
      <c r="A35" s="161"/>
      <c r="B35" s="161"/>
      <c r="C35" s="161"/>
      <c r="D35" s="161"/>
      <c r="E35" s="161"/>
    </row>
    <row r="36" spans="1:14" s="1" customFormat="1" ht="13" x14ac:dyDescent="0.3"/>
    <row r="37" spans="1:14" s="1" customFormat="1" ht="13" x14ac:dyDescent="0.3"/>
    <row r="38" spans="1:14" s="1" customFormat="1" ht="13" x14ac:dyDescent="0.3"/>
    <row r="39" spans="1:14" s="1" customFormat="1" ht="13" x14ac:dyDescent="0.3"/>
    <row r="40" spans="1:14" s="1" customFormat="1" ht="13" x14ac:dyDescent="0.3"/>
    <row r="41" spans="1:14" s="1" customFormat="1" ht="13" x14ac:dyDescent="0.3"/>
    <row r="42" spans="1:14" s="1" customFormat="1" ht="13" x14ac:dyDescent="0.3"/>
    <row r="43" spans="1:14" s="1" customFormat="1" ht="13" x14ac:dyDescent="0.3"/>
    <row r="44" spans="1:14" s="1" customFormat="1" ht="13" x14ac:dyDescent="0.3"/>
    <row r="45" spans="1:14" s="1" customFormat="1" ht="13" x14ac:dyDescent="0.3"/>
    <row r="46" spans="1:14" s="1" customFormat="1" ht="13" x14ac:dyDescent="0.3"/>
    <row r="47" spans="1:14" s="1" customFormat="1" ht="13" x14ac:dyDescent="0.3"/>
    <row r="48" spans="1:14" s="1" customFormat="1" ht="13" x14ac:dyDescent="0.3"/>
    <row r="49" spans="1:15" s="1" customFormat="1" ht="13" x14ac:dyDescent="0.3"/>
    <row r="50" spans="1:15" x14ac:dyDescent="0.35">
      <c r="A50" s="1"/>
      <c r="B50" s="1"/>
      <c r="C50" s="1"/>
      <c r="D50" s="1"/>
      <c r="E50" s="1"/>
      <c r="F50" s="1"/>
      <c r="G50" s="1"/>
      <c r="H50" s="1"/>
      <c r="I50" s="1"/>
      <c r="J50" s="1"/>
      <c r="K50" s="1"/>
      <c r="L50" s="1"/>
      <c r="M50" s="1"/>
      <c r="N50" s="1"/>
      <c r="O50" s="1"/>
    </row>
    <row r="51" spans="1:15" x14ac:dyDescent="0.35">
      <c r="A51" s="1"/>
      <c r="B51" s="1"/>
      <c r="C51" s="1"/>
      <c r="D51" s="1"/>
      <c r="E51" s="1"/>
      <c r="F51" s="1"/>
      <c r="G51" s="1"/>
      <c r="H51" s="1"/>
      <c r="I51" s="1"/>
      <c r="J51" s="1"/>
      <c r="K51" s="1"/>
      <c r="L51" s="1"/>
      <c r="M51" s="1"/>
      <c r="N51" s="1"/>
      <c r="O51" s="1"/>
    </row>
    <row r="52" spans="1:15" x14ac:dyDescent="0.35">
      <c r="A52" s="1"/>
      <c r="B52" s="1"/>
      <c r="C52" s="1"/>
      <c r="D52" s="1"/>
      <c r="E52" s="1"/>
      <c r="F52" s="1"/>
      <c r="G52" s="1"/>
      <c r="H52" s="1"/>
      <c r="I52" s="1"/>
      <c r="J52" s="1"/>
      <c r="K52" s="1"/>
      <c r="L52" s="1"/>
      <c r="M52" s="1"/>
      <c r="N52" s="1"/>
      <c r="O52" s="1"/>
    </row>
    <row r="53" spans="1:15" x14ac:dyDescent="0.35">
      <c r="A53" s="1"/>
      <c r="B53" s="1"/>
      <c r="C53" s="1"/>
      <c r="D53" s="1"/>
      <c r="E53" s="1"/>
      <c r="F53" s="1"/>
      <c r="G53" s="1"/>
      <c r="H53" s="1"/>
      <c r="I53" s="1"/>
      <c r="J53" s="1"/>
      <c r="K53" s="1"/>
      <c r="L53" s="1"/>
      <c r="M53" s="1"/>
      <c r="N53" s="1"/>
      <c r="O53" s="1"/>
    </row>
    <row r="54" spans="1:15" x14ac:dyDescent="0.35">
      <c r="A54" s="1"/>
      <c r="B54" s="1"/>
      <c r="C54" s="1"/>
      <c r="D54" s="1"/>
      <c r="E54" s="1"/>
      <c r="F54" s="1"/>
      <c r="G54" s="1"/>
      <c r="H54" s="1"/>
      <c r="I54" s="1"/>
      <c r="J54" s="1"/>
      <c r="K54" s="1"/>
      <c r="L54" s="1"/>
      <c r="M54" s="1"/>
      <c r="N54" s="1"/>
      <c r="O54" s="1"/>
    </row>
    <row r="55" spans="1:15" x14ac:dyDescent="0.35">
      <c r="A55" s="1"/>
      <c r="B55" s="1"/>
      <c r="C55" s="1"/>
      <c r="D55" s="1"/>
      <c r="E55" s="1"/>
      <c r="F55" s="1"/>
      <c r="G55" s="1"/>
      <c r="H55" s="1"/>
      <c r="I55" s="1"/>
      <c r="J55" s="1"/>
      <c r="K55" s="1"/>
      <c r="L55" s="1"/>
      <c r="M55" s="1"/>
      <c r="N55" s="1"/>
      <c r="O55" s="1"/>
    </row>
    <row r="56" spans="1:15" x14ac:dyDescent="0.35">
      <c r="A56" s="1"/>
      <c r="B56" s="1"/>
      <c r="C56" s="1"/>
      <c r="D56" s="1"/>
      <c r="E56" s="1"/>
      <c r="F56" s="1"/>
      <c r="G56" s="1"/>
      <c r="H56" s="1"/>
      <c r="I56" s="1"/>
      <c r="J56" s="1"/>
      <c r="K56" s="1"/>
      <c r="L56" s="1"/>
      <c r="M56" s="1"/>
      <c r="N56" s="1"/>
      <c r="O56" s="1"/>
    </row>
    <row r="57" spans="1:15" x14ac:dyDescent="0.35">
      <c r="A57" s="1"/>
      <c r="B57" s="1"/>
      <c r="C57" s="1"/>
      <c r="D57" s="1"/>
      <c r="E57" s="1"/>
      <c r="F57" s="1"/>
      <c r="G57" s="1"/>
      <c r="H57" s="1"/>
      <c r="I57" s="1"/>
      <c r="J57" s="1"/>
      <c r="K57" s="1"/>
      <c r="L57" s="1"/>
      <c r="M57" s="1"/>
      <c r="N57" s="1"/>
      <c r="O57" s="1"/>
    </row>
    <row r="58" spans="1:15" x14ac:dyDescent="0.35">
      <c r="A58" s="1"/>
      <c r="B58" s="1"/>
      <c r="C58" s="1"/>
      <c r="D58" s="1"/>
      <c r="E58" s="1"/>
      <c r="F58" s="1"/>
      <c r="G58" s="1"/>
      <c r="H58" s="1"/>
      <c r="I58" s="1"/>
      <c r="J58" s="1"/>
      <c r="K58" s="1"/>
      <c r="L58" s="1"/>
      <c r="M58" s="1"/>
      <c r="N58" s="1"/>
    </row>
    <row r="59" spans="1:15" x14ac:dyDescent="0.35">
      <c r="A59" s="1"/>
      <c r="B59" s="1"/>
      <c r="C59" s="1"/>
      <c r="D59" s="1"/>
      <c r="E59" s="1"/>
    </row>
    <row r="60" spans="1:15" x14ac:dyDescent="0.35">
      <c r="A60" s="1"/>
      <c r="B60" s="1"/>
      <c r="C60" s="1"/>
      <c r="D60" s="1"/>
      <c r="E60" s="1"/>
    </row>
    <row r="61" spans="1:15" x14ac:dyDescent="0.35">
      <c r="A61" s="1"/>
      <c r="B61" s="1"/>
      <c r="C61" s="1"/>
      <c r="D61" s="1"/>
      <c r="E61" s="1"/>
    </row>
    <row r="62" spans="1:15" x14ac:dyDescent="0.35">
      <c r="A62" s="1"/>
      <c r="B62" s="1"/>
      <c r="C62" s="1"/>
      <c r="D62" s="1"/>
      <c r="E62" s="1"/>
    </row>
    <row r="63" spans="1:15" x14ac:dyDescent="0.35">
      <c r="A63" s="1"/>
      <c r="B63" s="1"/>
      <c r="C63" s="1"/>
      <c r="D63" s="1"/>
      <c r="E63" s="1"/>
    </row>
  </sheetData>
  <mergeCells count="17">
    <mergeCell ref="B29:N29"/>
    <mergeCell ref="B27:N27"/>
    <mergeCell ref="B28:N28"/>
    <mergeCell ref="B30:N30"/>
    <mergeCell ref="B31:N31"/>
    <mergeCell ref="O1:AB1"/>
    <mergeCell ref="A2:N2"/>
    <mergeCell ref="M3:N3"/>
    <mergeCell ref="B6:N6"/>
    <mergeCell ref="B26:D26"/>
    <mergeCell ref="E26:N26"/>
    <mergeCell ref="B23:N23"/>
    <mergeCell ref="C21:F21"/>
    <mergeCell ref="C18:F18"/>
    <mergeCell ref="A13:E13"/>
    <mergeCell ref="A14:N15"/>
    <mergeCell ref="C11:N12"/>
  </mergeCells>
  <pageMargins left="0.23" right="0.15" top="0.38" bottom="0.25" header="0.18" footer="0.16"/>
  <pageSetup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64"/>
  <sheetViews>
    <sheetView zoomScaleNormal="100" workbookViewId="0">
      <selection activeCell="Q16" sqref="Q16"/>
    </sheetView>
  </sheetViews>
  <sheetFormatPr defaultColWidth="9.1796875" defaultRowHeight="14.5" x14ac:dyDescent="0.35"/>
  <cols>
    <col min="1" max="1" width="1.81640625" style="23" customWidth="1"/>
    <col min="2" max="2" width="13" style="23" customWidth="1"/>
    <col min="3" max="4" width="9.7265625" style="23" customWidth="1"/>
    <col min="5" max="5" width="6.1796875" style="23" customWidth="1"/>
    <col min="6" max="6" width="8.7265625" style="23" customWidth="1"/>
    <col min="7" max="7" width="6.7265625" style="23" customWidth="1"/>
    <col min="8" max="8" width="12.7265625" style="23" customWidth="1"/>
    <col min="9" max="9" width="1.1796875" style="23" customWidth="1"/>
    <col min="10" max="10" width="19" style="23" customWidth="1"/>
    <col min="11" max="11" width="9" style="23" customWidth="1"/>
    <col min="12" max="12" width="8.81640625" style="23" customWidth="1"/>
    <col min="13" max="13" width="6.7265625" style="23" customWidth="1"/>
    <col min="14" max="14" width="8.7265625" style="23" customWidth="1"/>
    <col min="15" max="15" width="8.26953125" style="23" customWidth="1"/>
    <col min="16" max="16" width="13" style="23" customWidth="1"/>
    <col min="17" max="16384" width="9.1796875" style="23"/>
  </cols>
  <sheetData>
    <row r="1" spans="1:16" s="9" customFormat="1" ht="15" customHeight="1" x14ac:dyDescent="0.35">
      <c r="A1" s="271" t="s">
        <v>46</v>
      </c>
      <c r="B1" s="241"/>
      <c r="C1" s="241"/>
      <c r="E1" s="10" t="s">
        <v>0</v>
      </c>
      <c r="F1" s="286"/>
      <c r="G1" s="286"/>
      <c r="H1" s="286"/>
      <c r="I1" s="286"/>
      <c r="J1" s="286"/>
      <c r="K1" s="11" t="s">
        <v>1</v>
      </c>
      <c r="L1" s="265"/>
      <c r="M1" s="265"/>
      <c r="N1" s="265"/>
      <c r="O1" s="12" t="s">
        <v>7</v>
      </c>
      <c r="P1" s="13"/>
    </row>
    <row r="2" spans="1:16" s="9" customFormat="1" ht="13.5" customHeight="1" x14ac:dyDescent="0.35">
      <c r="A2" s="272" t="s">
        <v>8</v>
      </c>
      <c r="B2" s="241"/>
      <c r="C2" s="241"/>
      <c r="D2" s="14"/>
      <c r="E2" s="15"/>
      <c r="F2" s="16"/>
      <c r="G2" s="12"/>
      <c r="H2" s="16"/>
      <c r="I2" s="12"/>
      <c r="J2" s="16"/>
      <c r="K2" s="17"/>
      <c r="M2" s="18"/>
      <c r="N2" s="18"/>
      <c r="O2" s="18"/>
      <c r="P2" s="18"/>
    </row>
    <row r="3" spans="1:16" s="21" customFormat="1" ht="15" customHeight="1" x14ac:dyDescent="0.35">
      <c r="A3" s="19"/>
      <c r="B3" s="20"/>
      <c r="C3" s="20"/>
      <c r="E3" s="11" t="s">
        <v>65</v>
      </c>
      <c r="F3" s="273"/>
      <c r="G3" s="274"/>
      <c r="H3" s="274"/>
      <c r="I3" s="274"/>
      <c r="J3" s="274"/>
      <c r="K3" s="22" t="s">
        <v>9</v>
      </c>
      <c r="L3" s="266"/>
      <c r="M3" s="266"/>
      <c r="O3" s="11" t="s">
        <v>2</v>
      </c>
      <c r="P3" s="13" t="s">
        <v>109</v>
      </c>
    </row>
    <row r="4" spans="1:16" ht="7.5" customHeight="1" x14ac:dyDescent="0.35">
      <c r="F4" s="24"/>
      <c r="G4" s="24"/>
      <c r="H4" s="24"/>
      <c r="I4" s="24"/>
      <c r="J4" s="24"/>
      <c r="M4" s="24"/>
      <c r="N4" s="24"/>
      <c r="O4" s="24"/>
      <c r="P4" s="24"/>
    </row>
    <row r="5" spans="1:16" ht="15" customHeight="1" x14ac:dyDescent="0.35">
      <c r="B5" s="267" t="s">
        <v>10</v>
      </c>
      <c r="C5" s="268"/>
      <c r="D5" s="268"/>
      <c r="E5" s="268"/>
      <c r="F5" s="268"/>
      <c r="G5" s="268"/>
      <c r="H5" s="269"/>
      <c r="J5" s="267" t="s">
        <v>11</v>
      </c>
      <c r="K5" s="268"/>
      <c r="L5" s="268"/>
      <c r="M5" s="268"/>
      <c r="N5" s="268"/>
      <c r="O5" s="268"/>
      <c r="P5" s="269"/>
    </row>
    <row r="6" spans="1:16" ht="26.25" customHeight="1" thickBot="1" x14ac:dyDescent="0.4">
      <c r="B6" s="25" t="s">
        <v>12</v>
      </c>
      <c r="C6" s="25" t="s">
        <v>13</v>
      </c>
      <c r="D6" s="25" t="s">
        <v>14</v>
      </c>
      <c r="E6" s="25" t="s">
        <v>15</v>
      </c>
      <c r="F6" s="147" t="s">
        <v>44</v>
      </c>
      <c r="G6" s="25" t="s">
        <v>16</v>
      </c>
      <c r="H6" s="26" t="s">
        <v>17</v>
      </c>
      <c r="J6" s="25" t="s">
        <v>12</v>
      </c>
      <c r="K6" s="25" t="s">
        <v>13</v>
      </c>
      <c r="L6" s="25" t="s">
        <v>14</v>
      </c>
      <c r="M6" s="25" t="s">
        <v>15</v>
      </c>
      <c r="N6" s="147" t="s">
        <v>44</v>
      </c>
      <c r="O6" s="25" t="s">
        <v>16</v>
      </c>
      <c r="P6" s="27" t="s">
        <v>18</v>
      </c>
    </row>
    <row r="7" spans="1:16" ht="14.25" customHeight="1" x14ac:dyDescent="0.35">
      <c r="B7" s="28"/>
      <c r="C7" s="29"/>
      <c r="D7" s="29"/>
      <c r="E7" s="142">
        <f t="shared" ref="E7:E15" si="0">(D7-C7)*1440</f>
        <v>0</v>
      </c>
      <c r="F7" s="150">
        <v>0</v>
      </c>
      <c r="G7" s="155">
        <f>E7+F7</f>
        <v>0</v>
      </c>
      <c r="H7" s="27" t="s">
        <v>19</v>
      </c>
      <c r="J7" s="28"/>
      <c r="K7" s="29"/>
      <c r="L7" s="29"/>
      <c r="M7" s="142">
        <f t="shared" ref="M7:M13" si="1">(L7-K7)*1440</f>
        <v>0</v>
      </c>
      <c r="N7" s="150">
        <v>0</v>
      </c>
      <c r="O7" s="144">
        <f t="shared" ref="O7:O13" si="2">N7+M7</f>
        <v>0</v>
      </c>
      <c r="P7" s="27" t="s">
        <v>20</v>
      </c>
    </row>
    <row r="8" spans="1:16" ht="14.25" customHeight="1" x14ac:dyDescent="0.35">
      <c r="B8" s="28"/>
      <c r="C8" s="30"/>
      <c r="D8" s="29"/>
      <c r="E8" s="142">
        <f t="shared" si="0"/>
        <v>0</v>
      </c>
      <c r="F8" s="159">
        <v>0</v>
      </c>
      <c r="G8" s="155">
        <f t="shared" ref="G8:G15" si="3">E8+F8</f>
        <v>0</v>
      </c>
      <c r="H8" s="27" t="s">
        <v>21</v>
      </c>
      <c r="J8" s="31"/>
      <c r="K8" s="29"/>
      <c r="L8" s="29"/>
      <c r="M8" s="142">
        <f t="shared" si="1"/>
        <v>0</v>
      </c>
      <c r="N8" s="151">
        <v>0</v>
      </c>
      <c r="O8" s="144">
        <f t="shared" si="2"/>
        <v>0</v>
      </c>
      <c r="P8" s="27" t="s">
        <v>22</v>
      </c>
    </row>
    <row r="9" spans="1:16" ht="14.25" customHeight="1" thickBot="1" x14ac:dyDescent="0.4">
      <c r="B9" s="28"/>
      <c r="C9" s="29"/>
      <c r="D9" s="29"/>
      <c r="E9" s="142">
        <f t="shared" si="0"/>
        <v>0</v>
      </c>
      <c r="F9" s="159">
        <v>0</v>
      </c>
      <c r="G9" s="155">
        <f>E9+F9</f>
        <v>0</v>
      </c>
      <c r="H9" s="36" t="s">
        <v>23</v>
      </c>
      <c r="J9" s="31"/>
      <c r="K9" s="29"/>
      <c r="L9" s="29"/>
      <c r="M9" s="142">
        <f t="shared" si="1"/>
        <v>0</v>
      </c>
      <c r="N9" s="151">
        <v>0</v>
      </c>
      <c r="O9" s="144">
        <f t="shared" si="2"/>
        <v>0</v>
      </c>
      <c r="P9" s="36" t="s">
        <v>23</v>
      </c>
    </row>
    <row r="10" spans="1:16" ht="14.25" customHeight="1" thickBot="1" x14ac:dyDescent="0.4">
      <c r="B10" s="28"/>
      <c r="C10" s="29"/>
      <c r="D10" s="29"/>
      <c r="E10" s="142">
        <f t="shared" si="0"/>
        <v>0</v>
      </c>
      <c r="F10" s="159">
        <v>0</v>
      </c>
      <c r="G10" s="156">
        <f t="shared" si="3"/>
        <v>0</v>
      </c>
      <c r="H10" s="154">
        <v>0</v>
      </c>
      <c r="J10" s="31"/>
      <c r="K10" s="29"/>
      <c r="L10" s="29"/>
      <c r="M10" s="142">
        <f t="shared" si="1"/>
        <v>0</v>
      </c>
      <c r="N10" s="151">
        <v>0</v>
      </c>
      <c r="O10" s="145">
        <f t="shared" si="2"/>
        <v>0</v>
      </c>
      <c r="P10" s="154">
        <v>0</v>
      </c>
    </row>
    <row r="11" spans="1:16" ht="14.25" customHeight="1" x14ac:dyDescent="0.35">
      <c r="B11" s="28"/>
      <c r="C11" s="29"/>
      <c r="D11" s="29"/>
      <c r="E11" s="142">
        <f t="shared" si="0"/>
        <v>0</v>
      </c>
      <c r="F11" s="159">
        <v>0</v>
      </c>
      <c r="G11" s="155">
        <f t="shared" si="3"/>
        <v>0</v>
      </c>
      <c r="H11" s="148"/>
      <c r="J11" s="31"/>
      <c r="K11" s="29"/>
      <c r="L11" s="29"/>
      <c r="M11" s="142">
        <f t="shared" si="1"/>
        <v>0</v>
      </c>
      <c r="N11" s="151">
        <v>0</v>
      </c>
      <c r="O11" s="144">
        <f t="shared" si="2"/>
        <v>0</v>
      </c>
      <c r="P11" s="148"/>
    </row>
    <row r="12" spans="1:16" ht="14.25" customHeight="1" x14ac:dyDescent="0.35">
      <c r="B12" s="28"/>
      <c r="C12" s="29"/>
      <c r="D12" s="29"/>
      <c r="E12" s="142">
        <f t="shared" si="0"/>
        <v>0</v>
      </c>
      <c r="F12" s="159">
        <v>0</v>
      </c>
      <c r="G12" s="155">
        <f t="shared" si="3"/>
        <v>0</v>
      </c>
      <c r="H12" s="27" t="s">
        <v>26</v>
      </c>
      <c r="J12" s="31"/>
      <c r="K12" s="29"/>
      <c r="L12" s="29"/>
      <c r="M12" s="142">
        <f t="shared" si="1"/>
        <v>0</v>
      </c>
      <c r="N12" s="151">
        <v>0</v>
      </c>
      <c r="O12" s="144">
        <f t="shared" si="2"/>
        <v>0</v>
      </c>
      <c r="P12" s="27" t="s">
        <v>26</v>
      </c>
    </row>
    <row r="13" spans="1:16" ht="14.25" customHeight="1" thickBot="1" x14ac:dyDescent="0.4">
      <c r="B13" s="28"/>
      <c r="C13" s="29"/>
      <c r="D13" s="29"/>
      <c r="E13" s="142">
        <f t="shared" si="0"/>
        <v>0</v>
      </c>
      <c r="F13" s="159">
        <v>0</v>
      </c>
      <c r="G13" s="155">
        <f t="shared" si="3"/>
        <v>0</v>
      </c>
      <c r="H13" s="27" t="s">
        <v>22</v>
      </c>
      <c r="J13" s="31"/>
      <c r="K13" s="29"/>
      <c r="L13" s="29"/>
      <c r="M13" s="142">
        <f t="shared" si="1"/>
        <v>0</v>
      </c>
      <c r="N13" s="152">
        <v>0</v>
      </c>
      <c r="O13" s="146">
        <f t="shared" si="2"/>
        <v>0</v>
      </c>
      <c r="P13" s="27" t="s">
        <v>22</v>
      </c>
    </row>
    <row r="14" spans="1:16" ht="14.25" customHeight="1" thickBot="1" x14ac:dyDescent="0.4">
      <c r="B14" s="28"/>
      <c r="C14" s="29"/>
      <c r="D14" s="29"/>
      <c r="E14" s="142">
        <f t="shared" si="0"/>
        <v>0</v>
      </c>
      <c r="F14" s="159">
        <v>0</v>
      </c>
      <c r="G14" s="155">
        <f t="shared" si="3"/>
        <v>0</v>
      </c>
      <c r="H14" s="27" t="s">
        <v>27</v>
      </c>
      <c r="J14" s="32"/>
      <c r="K14" s="33"/>
      <c r="L14" s="33"/>
      <c r="M14" s="34"/>
      <c r="N14" s="35" t="s">
        <v>28</v>
      </c>
      <c r="O14" s="153">
        <v>0</v>
      </c>
      <c r="P14" s="143" t="s">
        <v>27</v>
      </c>
    </row>
    <row r="15" spans="1:16" ht="14.25" customHeight="1" thickBot="1" x14ac:dyDescent="0.4">
      <c r="B15" s="28"/>
      <c r="C15" s="29"/>
      <c r="D15" s="29"/>
      <c r="E15" s="142">
        <f t="shared" si="0"/>
        <v>0</v>
      </c>
      <c r="F15" s="160">
        <v>0</v>
      </c>
      <c r="G15" s="157">
        <f t="shared" si="3"/>
        <v>0</v>
      </c>
      <c r="H15" s="36" t="s">
        <v>29</v>
      </c>
      <c r="J15" s="32"/>
      <c r="K15" s="37"/>
      <c r="L15" s="37"/>
      <c r="M15" s="38"/>
      <c r="N15" s="35" t="s">
        <v>30</v>
      </c>
      <c r="O15" s="149">
        <f>SUM(O7:O13)-O14</f>
        <v>0</v>
      </c>
      <c r="P15" s="36" t="s">
        <v>29</v>
      </c>
    </row>
    <row r="16" spans="1:16" ht="14.25" customHeight="1" thickBot="1" x14ac:dyDescent="0.4">
      <c r="B16" s="32"/>
      <c r="C16" s="33"/>
      <c r="D16" s="33"/>
      <c r="E16" s="34"/>
      <c r="F16" s="35" t="s">
        <v>28</v>
      </c>
      <c r="G16" s="153">
        <v>0</v>
      </c>
      <c r="H16" s="143"/>
      <c r="J16" s="39"/>
      <c r="K16" s="40"/>
      <c r="L16" s="40"/>
      <c r="M16" s="41"/>
      <c r="N16" s="42" t="s">
        <v>31</v>
      </c>
      <c r="O16" s="43">
        <f>ROUND(O15/60,2)</f>
        <v>0</v>
      </c>
      <c r="P16" s="44">
        <f>P10*O16</f>
        <v>0</v>
      </c>
    </row>
    <row r="17" spans="2:28" ht="12.65" customHeight="1" x14ac:dyDescent="0.35">
      <c r="B17" s="32"/>
      <c r="C17" s="37"/>
      <c r="D17" s="37"/>
      <c r="E17" s="38"/>
      <c r="F17" s="35" t="s">
        <v>30</v>
      </c>
      <c r="G17" s="158">
        <f>SUM(G7:G15)-G16</f>
        <v>0</v>
      </c>
      <c r="H17" s="45"/>
      <c r="I17" s="46"/>
      <c r="J17" s="47"/>
      <c r="K17" s="47"/>
      <c r="L17" s="47"/>
      <c r="M17" s="47"/>
      <c r="N17" s="47"/>
      <c r="O17" s="47"/>
      <c r="P17" s="47"/>
    </row>
    <row r="18" spans="2:28" ht="15" customHeight="1" thickBot="1" x14ac:dyDescent="0.4">
      <c r="B18" s="48"/>
      <c r="C18" s="49"/>
      <c r="D18" s="49"/>
      <c r="E18" s="50"/>
      <c r="F18" s="51" t="s">
        <v>31</v>
      </c>
      <c r="G18" s="52">
        <f>ROUND(G17/60,2)</f>
        <v>0</v>
      </c>
      <c r="H18" s="53">
        <f>H10*G18</f>
        <v>0</v>
      </c>
      <c r="I18" s="46"/>
      <c r="J18" s="54" t="s">
        <v>64</v>
      </c>
      <c r="K18" s="55"/>
      <c r="L18" s="55"/>
      <c r="M18" s="55"/>
      <c r="N18" s="55"/>
      <c r="O18" s="55"/>
      <c r="P18" s="56"/>
    </row>
    <row r="19" spans="2:28" ht="14.25" customHeight="1" thickTop="1" x14ac:dyDescent="0.35">
      <c r="B19" s="134" t="s">
        <v>32</v>
      </c>
      <c r="C19" s="135"/>
      <c r="D19" s="135"/>
      <c r="E19" s="135"/>
      <c r="F19" s="135"/>
      <c r="G19" s="135"/>
      <c r="H19" s="136"/>
      <c r="I19" s="46"/>
      <c r="J19" s="277" t="s">
        <v>69</v>
      </c>
      <c r="K19" s="278"/>
      <c r="L19" s="278"/>
      <c r="M19" s="278"/>
      <c r="N19" s="278"/>
      <c r="O19" s="278"/>
      <c r="P19" s="279"/>
    </row>
    <row r="20" spans="2:28" ht="27.75" customHeight="1" thickBot="1" x14ac:dyDescent="0.4">
      <c r="B20" s="25" t="s">
        <v>12</v>
      </c>
      <c r="C20" s="25" t="s">
        <v>13</v>
      </c>
      <c r="D20" s="25" t="s">
        <v>14</v>
      </c>
      <c r="E20" s="25" t="s">
        <v>15</v>
      </c>
      <c r="F20" s="147" t="s">
        <v>44</v>
      </c>
      <c r="G20" s="25" t="s">
        <v>16</v>
      </c>
      <c r="H20" s="27" t="s">
        <v>18</v>
      </c>
      <c r="I20" s="46"/>
      <c r="J20" s="280"/>
      <c r="K20" s="281"/>
      <c r="L20" s="281"/>
      <c r="M20" s="281"/>
      <c r="N20" s="281"/>
      <c r="O20" s="281"/>
      <c r="P20" s="282"/>
      <c r="Q20" s="57"/>
      <c r="V20" s="58"/>
      <c r="W20" s="58"/>
      <c r="X20" s="58"/>
      <c r="Y20" s="58"/>
      <c r="Z20" s="58"/>
      <c r="AA20" s="58"/>
      <c r="AB20" s="58"/>
    </row>
    <row r="21" spans="2:28" ht="14.25" customHeight="1" x14ac:dyDescent="0.35">
      <c r="B21" s="28"/>
      <c r="C21" s="29"/>
      <c r="D21" s="29"/>
      <c r="E21" s="142">
        <f t="shared" ref="E21:E27" si="4">(D21-C21)*1440</f>
        <v>0</v>
      </c>
      <c r="F21" s="150">
        <v>0</v>
      </c>
      <c r="G21" s="144">
        <f t="shared" ref="G21:G27" si="5">F21+E21</f>
        <v>0</v>
      </c>
      <c r="H21" s="27" t="s">
        <v>20</v>
      </c>
      <c r="I21" s="46"/>
      <c r="J21" s="283"/>
      <c r="K21" s="284"/>
      <c r="L21" s="284"/>
      <c r="M21" s="284"/>
      <c r="N21" s="284"/>
      <c r="O21" s="284"/>
      <c r="P21" s="285"/>
      <c r="V21" s="59"/>
      <c r="W21" s="59"/>
      <c r="X21" s="59"/>
      <c r="Y21" s="59"/>
      <c r="Z21" s="59"/>
      <c r="AA21" s="59"/>
      <c r="AB21" s="60"/>
    </row>
    <row r="22" spans="2:28" ht="14.25" customHeight="1" x14ac:dyDescent="0.35">
      <c r="B22" s="28"/>
      <c r="C22" s="29"/>
      <c r="D22" s="29"/>
      <c r="E22" s="142">
        <f t="shared" si="4"/>
        <v>0</v>
      </c>
      <c r="F22" s="151">
        <v>0</v>
      </c>
      <c r="G22" s="144">
        <f t="shared" si="5"/>
        <v>0</v>
      </c>
      <c r="H22" s="27" t="s">
        <v>22</v>
      </c>
      <c r="I22" s="46"/>
      <c r="J22" s="171" t="s">
        <v>33</v>
      </c>
      <c r="K22" s="172"/>
      <c r="L22" s="173"/>
      <c r="M22" s="174"/>
      <c r="N22" s="172"/>
      <c r="O22" s="172"/>
      <c r="P22" s="175"/>
      <c r="V22" s="61"/>
      <c r="W22" s="62"/>
      <c r="X22" s="62"/>
      <c r="Y22" s="63"/>
      <c r="Z22" s="63"/>
      <c r="AA22" s="63"/>
      <c r="AB22" s="64"/>
    </row>
    <row r="23" spans="2:28" ht="14.25" customHeight="1" thickBot="1" x14ac:dyDescent="0.4">
      <c r="B23" s="28"/>
      <c r="C23" s="29"/>
      <c r="D23" s="29"/>
      <c r="E23" s="142">
        <f t="shared" si="4"/>
        <v>0</v>
      </c>
      <c r="F23" s="151">
        <v>0</v>
      </c>
      <c r="G23" s="144">
        <f t="shared" si="5"/>
        <v>0</v>
      </c>
      <c r="H23" s="36" t="s">
        <v>23</v>
      </c>
      <c r="I23" s="46"/>
      <c r="J23" s="176" t="s">
        <v>92</v>
      </c>
      <c r="K23" s="172"/>
      <c r="L23" s="173"/>
      <c r="M23" s="177"/>
      <c r="N23" s="172"/>
      <c r="O23" s="172"/>
      <c r="P23" s="175"/>
      <c r="V23" s="65"/>
      <c r="W23" s="62"/>
      <c r="X23" s="62"/>
      <c r="Y23" s="63"/>
      <c r="Z23" s="63"/>
      <c r="AA23" s="63"/>
      <c r="AB23" s="64"/>
    </row>
    <row r="24" spans="2:28" ht="14.25" customHeight="1" thickBot="1" x14ac:dyDescent="0.4">
      <c r="B24" s="28"/>
      <c r="C24" s="29"/>
      <c r="D24" s="29"/>
      <c r="E24" s="142">
        <f t="shared" si="4"/>
        <v>0</v>
      </c>
      <c r="F24" s="151">
        <v>0</v>
      </c>
      <c r="G24" s="145">
        <f t="shared" si="5"/>
        <v>0</v>
      </c>
      <c r="H24" s="154">
        <v>0</v>
      </c>
      <c r="I24" s="46"/>
      <c r="J24" s="66" t="s">
        <v>34</v>
      </c>
      <c r="K24" s="67"/>
      <c r="L24" s="67"/>
      <c r="M24" s="67"/>
      <c r="N24" s="67"/>
      <c r="O24" s="67"/>
      <c r="P24" s="68"/>
      <c r="V24" s="65"/>
      <c r="W24" s="62"/>
      <c r="X24" s="62"/>
      <c r="Y24" s="63"/>
      <c r="Z24" s="63"/>
      <c r="AA24" s="63"/>
      <c r="AB24" s="64"/>
    </row>
    <row r="25" spans="2:28" ht="14.25" customHeight="1" thickBot="1" x14ac:dyDescent="0.4">
      <c r="B25" s="28"/>
      <c r="C25" s="29"/>
      <c r="D25" s="29"/>
      <c r="E25" s="142">
        <f t="shared" si="4"/>
        <v>0</v>
      </c>
      <c r="F25" s="151">
        <v>0</v>
      </c>
      <c r="G25" s="144">
        <f t="shared" si="5"/>
        <v>0</v>
      </c>
      <c r="H25" s="148"/>
      <c r="I25" s="46"/>
      <c r="J25" s="69"/>
      <c r="K25" s="70"/>
      <c r="L25" s="71" t="s">
        <v>45</v>
      </c>
      <c r="M25" s="141">
        <v>0</v>
      </c>
      <c r="N25" s="70"/>
      <c r="O25" s="70"/>
      <c r="P25" s="72"/>
      <c r="V25" s="73"/>
      <c r="W25" s="62"/>
      <c r="X25" s="62"/>
      <c r="Y25" s="63"/>
      <c r="Z25" s="63"/>
      <c r="AA25" s="63"/>
      <c r="AB25" s="64"/>
    </row>
    <row r="26" spans="2:28" ht="14.25" customHeight="1" thickBot="1" x14ac:dyDescent="0.4">
      <c r="B26" s="28"/>
      <c r="C26" s="29"/>
      <c r="D26" s="29"/>
      <c r="E26" s="142">
        <f t="shared" si="4"/>
        <v>0</v>
      </c>
      <c r="F26" s="151">
        <v>0</v>
      </c>
      <c r="G26" s="144">
        <f t="shared" si="5"/>
        <v>0</v>
      </c>
      <c r="H26" s="27" t="s">
        <v>26</v>
      </c>
      <c r="I26" s="46"/>
      <c r="J26" s="69"/>
      <c r="K26" s="70"/>
      <c r="L26" s="71" t="s">
        <v>42</v>
      </c>
      <c r="M26" s="167">
        <v>0</v>
      </c>
      <c r="N26" s="70"/>
      <c r="O26" s="70"/>
      <c r="P26" s="72"/>
      <c r="V26" s="73"/>
      <c r="W26" s="62"/>
      <c r="X26" s="62"/>
      <c r="Y26" s="63"/>
      <c r="Z26" s="63"/>
      <c r="AA26" s="63"/>
      <c r="AB26" s="64"/>
    </row>
    <row r="27" spans="2:28" ht="14.25" customHeight="1" thickBot="1" x14ac:dyDescent="0.4">
      <c r="B27" s="28"/>
      <c r="C27" s="29"/>
      <c r="D27" s="29"/>
      <c r="E27" s="142">
        <f t="shared" si="4"/>
        <v>0</v>
      </c>
      <c r="F27" s="152">
        <v>0</v>
      </c>
      <c r="G27" s="146">
        <f t="shared" si="5"/>
        <v>0</v>
      </c>
      <c r="H27" s="27" t="s">
        <v>22</v>
      </c>
      <c r="I27" s="46"/>
      <c r="J27" s="74"/>
      <c r="K27" s="75"/>
      <c r="L27" s="76" t="s">
        <v>35</v>
      </c>
      <c r="M27" s="77">
        <f>SUM(M25*M26)/60</f>
        <v>0</v>
      </c>
      <c r="N27" s="75"/>
      <c r="O27" s="75"/>
      <c r="P27" s="78"/>
      <c r="V27" s="73"/>
      <c r="W27" s="73"/>
      <c r="X27" s="73"/>
      <c r="Y27" s="73"/>
      <c r="Z27" s="79"/>
      <c r="AA27" s="80"/>
      <c r="AB27" s="64"/>
    </row>
    <row r="28" spans="2:28" ht="14.25" customHeight="1" thickBot="1" x14ac:dyDescent="0.4">
      <c r="B28" s="32"/>
      <c r="C28" s="33"/>
      <c r="D28" s="33"/>
      <c r="E28" s="34"/>
      <c r="F28" s="35" t="s">
        <v>28</v>
      </c>
      <c r="G28" s="153">
        <v>0</v>
      </c>
      <c r="H28" s="143" t="s">
        <v>27</v>
      </c>
      <c r="I28" s="46"/>
      <c r="J28" s="23" t="s">
        <v>53</v>
      </c>
      <c r="K28" s="88"/>
      <c r="L28" s="88"/>
      <c r="M28" s="88"/>
      <c r="N28" s="165"/>
      <c r="O28" s="166"/>
      <c r="P28" s="47"/>
      <c r="V28" s="73"/>
      <c r="W28" s="73"/>
      <c r="X28" s="73"/>
      <c r="Y28" s="73"/>
      <c r="Z28" s="79"/>
      <c r="AA28" s="81"/>
      <c r="AB28" s="82"/>
    </row>
    <row r="29" spans="2:28" ht="14.25" customHeight="1" thickBot="1" x14ac:dyDescent="0.4">
      <c r="B29" s="32"/>
      <c r="C29" s="37"/>
      <c r="D29" s="37"/>
      <c r="E29" s="38"/>
      <c r="F29" s="35" t="s">
        <v>30</v>
      </c>
      <c r="G29" s="149">
        <f>SUM(G21:G27)-G28</f>
        <v>0</v>
      </c>
      <c r="H29" s="36" t="s">
        <v>29</v>
      </c>
      <c r="I29" s="46"/>
      <c r="J29" s="205" t="s">
        <v>58</v>
      </c>
      <c r="K29" s="289" t="s">
        <v>50</v>
      </c>
      <c r="L29" s="289"/>
      <c r="M29" s="290"/>
      <c r="N29" s="194">
        <v>0</v>
      </c>
      <c r="O29" s="90"/>
      <c r="P29" s="84"/>
    </row>
    <row r="30" spans="2:28" ht="14.25" customHeight="1" thickBot="1" x14ac:dyDescent="0.4">
      <c r="B30" s="48"/>
      <c r="C30" s="49"/>
      <c r="D30" s="49"/>
      <c r="E30" s="50"/>
      <c r="F30" s="51" t="s">
        <v>31</v>
      </c>
      <c r="G30" s="52">
        <f>ROUND(G29/60,2)</f>
        <v>0</v>
      </c>
      <c r="H30" s="83">
        <f>H24*G30</f>
        <v>0</v>
      </c>
      <c r="I30" s="46"/>
      <c r="J30" s="275" t="s">
        <v>60</v>
      </c>
      <c r="K30" s="287" t="s">
        <v>61</v>
      </c>
      <c r="L30" s="287"/>
      <c r="M30" s="288"/>
      <c r="N30" s="195">
        <v>0</v>
      </c>
      <c r="O30" s="90"/>
      <c r="P30" s="86"/>
      <c r="Q30" s="85"/>
      <c r="R30" s="86"/>
      <c r="S30" s="86"/>
      <c r="T30" s="86"/>
      <c r="U30" s="86"/>
      <c r="V30" s="86"/>
      <c r="W30" s="86"/>
      <c r="X30" s="86"/>
      <c r="Y30" s="86"/>
    </row>
    <row r="31" spans="2:28" ht="14.25" customHeight="1" thickTop="1" thickBot="1" x14ac:dyDescent="0.4">
      <c r="B31" s="134" t="s">
        <v>36</v>
      </c>
      <c r="C31" s="135"/>
      <c r="D31" s="135"/>
      <c r="E31" s="135"/>
      <c r="F31" s="135"/>
      <c r="G31" s="135"/>
      <c r="H31" s="136"/>
      <c r="I31" s="46"/>
      <c r="J31" s="276"/>
      <c r="K31" s="287" t="s">
        <v>62</v>
      </c>
      <c r="L31" s="287"/>
      <c r="M31" s="288"/>
      <c r="N31" s="195">
        <v>0</v>
      </c>
      <c r="O31" s="162"/>
      <c r="U31" s="86"/>
      <c r="V31" s="86"/>
      <c r="W31" s="86"/>
      <c r="X31" s="86"/>
      <c r="Y31" s="86"/>
    </row>
    <row r="32" spans="2:28" ht="22.5" customHeight="1" thickBot="1" x14ac:dyDescent="0.4">
      <c r="B32" s="25" t="s">
        <v>12</v>
      </c>
      <c r="C32" s="25" t="s">
        <v>13</v>
      </c>
      <c r="D32" s="25" t="s">
        <v>14</v>
      </c>
      <c r="E32" s="25" t="s">
        <v>15</v>
      </c>
      <c r="F32" s="147" t="s">
        <v>44</v>
      </c>
      <c r="G32" s="25" t="s">
        <v>16</v>
      </c>
      <c r="H32" s="27" t="s">
        <v>18</v>
      </c>
      <c r="I32" s="46"/>
      <c r="J32" s="218" t="s">
        <v>55</v>
      </c>
      <c r="K32" s="293" t="s">
        <v>37</v>
      </c>
      <c r="L32" s="294"/>
      <c r="M32" s="295"/>
      <c r="N32" s="195">
        <v>0</v>
      </c>
      <c r="O32" s="163"/>
      <c r="P32" s="86"/>
      <c r="U32" s="86"/>
      <c r="V32" s="86"/>
      <c r="W32" s="86"/>
      <c r="X32" s="86"/>
      <c r="Y32" s="86"/>
    </row>
    <row r="33" spans="2:25" ht="18.75" customHeight="1" x14ac:dyDescent="0.35">
      <c r="B33" s="28"/>
      <c r="C33" s="29"/>
      <c r="D33" s="29"/>
      <c r="E33" s="142">
        <f t="shared" ref="E33:E39" si="6">(D33-C33)*1440</f>
        <v>0</v>
      </c>
      <c r="F33" s="150">
        <v>0</v>
      </c>
      <c r="G33" s="144">
        <f t="shared" ref="G33:G39" si="7">F33+E33</f>
        <v>0</v>
      </c>
      <c r="H33" s="27" t="s">
        <v>20</v>
      </c>
      <c r="I33" s="46"/>
      <c r="J33" s="206" t="s">
        <v>56</v>
      </c>
      <c r="K33" s="296" t="s">
        <v>54</v>
      </c>
      <c r="L33" s="297"/>
      <c r="M33" s="297"/>
      <c r="N33" s="196">
        <f>M27</f>
        <v>0</v>
      </c>
      <c r="R33" s="209"/>
      <c r="U33" s="86"/>
      <c r="V33" s="86"/>
      <c r="W33" s="86"/>
      <c r="X33" s="86"/>
      <c r="Y33" s="86"/>
    </row>
    <row r="34" spans="2:25" ht="14.25" customHeight="1" x14ac:dyDescent="0.35">
      <c r="B34" s="28"/>
      <c r="C34" s="29"/>
      <c r="D34" s="29"/>
      <c r="E34" s="142">
        <f t="shared" si="6"/>
        <v>0</v>
      </c>
      <c r="F34" s="151">
        <v>0</v>
      </c>
      <c r="G34" s="144">
        <f t="shared" si="7"/>
        <v>0</v>
      </c>
      <c r="H34" s="27" t="s">
        <v>22</v>
      </c>
      <c r="J34" s="207" t="s">
        <v>57</v>
      </c>
      <c r="K34" s="261" t="s">
        <v>51</v>
      </c>
      <c r="L34" s="262"/>
      <c r="M34" s="262"/>
      <c r="N34" s="197">
        <f>SUM(N29:N33)</f>
        <v>0</v>
      </c>
      <c r="O34" s="164"/>
      <c r="U34" s="86"/>
      <c r="V34" s="86"/>
      <c r="W34" s="86"/>
      <c r="X34" s="86"/>
      <c r="Y34" s="86"/>
    </row>
    <row r="35" spans="2:25" ht="14.25" customHeight="1" thickBot="1" x14ac:dyDescent="0.4">
      <c r="B35" s="28"/>
      <c r="C35" s="29"/>
      <c r="D35" s="29"/>
      <c r="E35" s="142">
        <f t="shared" si="6"/>
        <v>0</v>
      </c>
      <c r="F35" s="151">
        <v>0</v>
      </c>
      <c r="G35" s="144">
        <f t="shared" si="7"/>
        <v>0</v>
      </c>
      <c r="H35" s="36" t="s">
        <v>23</v>
      </c>
      <c r="J35" s="202" t="s">
        <v>59</v>
      </c>
      <c r="K35" s="198" t="s">
        <v>38</v>
      </c>
      <c r="L35" s="199"/>
      <c r="M35" s="199"/>
      <c r="N35" s="200">
        <f>H18+H30+H42+P16</f>
        <v>0</v>
      </c>
      <c r="O35" s="163"/>
      <c r="U35" s="86"/>
      <c r="V35" s="86"/>
      <c r="W35" s="86"/>
      <c r="X35" s="86"/>
      <c r="Y35" s="86"/>
    </row>
    <row r="36" spans="2:25" ht="14.25" customHeight="1" thickBot="1" x14ac:dyDescent="0.4">
      <c r="B36" s="28"/>
      <c r="C36" s="29"/>
      <c r="D36" s="29"/>
      <c r="E36" s="142">
        <f t="shared" si="6"/>
        <v>0</v>
      </c>
      <c r="F36" s="151">
        <v>0</v>
      </c>
      <c r="G36" s="145">
        <f t="shared" si="7"/>
        <v>0</v>
      </c>
      <c r="H36" s="154">
        <v>0</v>
      </c>
      <c r="J36" s="203"/>
      <c r="K36" s="169" t="s">
        <v>63</v>
      </c>
      <c r="L36" s="168"/>
      <c r="M36" s="168"/>
      <c r="N36" s="201">
        <v>0</v>
      </c>
      <c r="O36" s="178"/>
      <c r="U36" s="86"/>
      <c r="V36" s="86"/>
      <c r="W36" s="86"/>
      <c r="X36" s="86"/>
      <c r="Y36" s="86"/>
    </row>
    <row r="37" spans="2:25" ht="14.25" customHeight="1" thickBot="1" x14ac:dyDescent="0.4">
      <c r="B37" s="28"/>
      <c r="C37" s="29"/>
      <c r="D37" s="29"/>
      <c r="E37" s="142">
        <f t="shared" si="6"/>
        <v>0</v>
      </c>
      <c r="F37" s="151">
        <v>0</v>
      </c>
      <c r="G37" s="144">
        <f t="shared" si="7"/>
        <v>0</v>
      </c>
      <c r="H37" s="148"/>
      <c r="J37" s="204"/>
      <c r="K37" s="170" t="s">
        <v>52</v>
      </c>
      <c r="L37" s="168"/>
      <c r="M37" s="168"/>
      <c r="N37" s="217">
        <f>SUM(N35:N36)</f>
        <v>0</v>
      </c>
      <c r="O37" s="140"/>
      <c r="P37" s="86"/>
      <c r="U37" s="86"/>
      <c r="V37" s="86"/>
      <c r="W37" s="86"/>
      <c r="X37" s="86"/>
      <c r="Y37" s="86"/>
    </row>
    <row r="38" spans="2:25" ht="14.25" customHeight="1" thickBot="1" x14ac:dyDescent="0.4">
      <c r="B38" s="28"/>
      <c r="C38" s="29"/>
      <c r="D38" s="29"/>
      <c r="E38" s="142">
        <f t="shared" si="6"/>
        <v>0</v>
      </c>
      <c r="F38" s="151">
        <v>0</v>
      </c>
      <c r="G38" s="144">
        <f t="shared" si="7"/>
        <v>0</v>
      </c>
      <c r="H38" s="27" t="s">
        <v>26</v>
      </c>
      <c r="J38" s="263" t="s">
        <v>97</v>
      </c>
      <c r="K38" s="291" t="s">
        <v>98</v>
      </c>
      <c r="L38" s="292"/>
      <c r="M38" s="292"/>
      <c r="N38" s="224">
        <f>SUM(N34,N37)</f>
        <v>0</v>
      </c>
      <c r="O38" s="140"/>
      <c r="P38" s="86"/>
      <c r="Q38" s="88"/>
      <c r="R38" s="86"/>
      <c r="S38" s="86"/>
      <c r="T38" s="86"/>
      <c r="U38" s="86"/>
      <c r="V38" s="86"/>
      <c r="W38" s="86"/>
      <c r="X38" s="86"/>
      <c r="Y38" s="86"/>
    </row>
    <row r="39" spans="2:25" ht="14.25" customHeight="1" thickBot="1" x14ac:dyDescent="0.4">
      <c r="B39" s="28"/>
      <c r="C39" s="29"/>
      <c r="D39" s="29"/>
      <c r="E39" s="142">
        <f t="shared" si="6"/>
        <v>0</v>
      </c>
      <c r="F39" s="152">
        <v>0</v>
      </c>
      <c r="G39" s="146">
        <f t="shared" si="7"/>
        <v>0</v>
      </c>
      <c r="H39" s="27" t="s">
        <v>22</v>
      </c>
      <c r="J39" s="264"/>
      <c r="K39" s="225" t="s">
        <v>104</v>
      </c>
      <c r="L39" s="226"/>
      <c r="M39" s="226"/>
      <c r="N39" s="227">
        <v>0</v>
      </c>
      <c r="O39" s="178"/>
      <c r="P39" s="86"/>
      <c r="Q39" s="88"/>
      <c r="R39" s="86"/>
      <c r="S39" s="86"/>
      <c r="T39" s="86"/>
      <c r="U39" s="86"/>
      <c r="V39" s="86"/>
      <c r="W39" s="86"/>
      <c r="X39" s="86"/>
      <c r="Y39" s="86"/>
    </row>
    <row r="40" spans="2:25" ht="14.25" customHeight="1" thickBot="1" x14ac:dyDescent="0.4">
      <c r="B40" s="32"/>
      <c r="C40" s="33"/>
      <c r="D40" s="33"/>
      <c r="E40" s="34"/>
      <c r="F40" s="35" t="s">
        <v>28</v>
      </c>
      <c r="G40" s="153">
        <v>0</v>
      </c>
      <c r="H40" s="143" t="s">
        <v>27</v>
      </c>
      <c r="J40" s="214"/>
      <c r="K40" s="215"/>
      <c r="L40" s="216"/>
      <c r="M40" s="216"/>
      <c r="N40" s="228" t="s">
        <v>49</v>
      </c>
      <c r="O40" s="228" t="s">
        <v>48</v>
      </c>
      <c r="P40" s="86"/>
      <c r="Q40" s="88"/>
      <c r="R40" s="86"/>
      <c r="S40" s="86"/>
      <c r="T40" s="86"/>
      <c r="U40" s="86"/>
      <c r="V40" s="86"/>
      <c r="W40" s="86"/>
      <c r="X40" s="86"/>
      <c r="Y40" s="86"/>
    </row>
    <row r="41" spans="2:25" ht="14.25" customHeight="1" x14ac:dyDescent="0.35">
      <c r="B41" s="32"/>
      <c r="C41" s="37"/>
      <c r="D41" s="37"/>
      <c r="E41" s="38"/>
      <c r="F41" s="35" t="s">
        <v>30</v>
      </c>
      <c r="G41" s="149">
        <f>SUM(G33:G39)-G40</f>
        <v>0</v>
      </c>
      <c r="H41" s="36" t="s">
        <v>29</v>
      </c>
      <c r="J41" s="219" t="s">
        <v>99</v>
      </c>
      <c r="K41" s="220"/>
      <c r="L41" s="221"/>
      <c r="M41" s="221"/>
      <c r="N41" s="222">
        <f>SUM(N34,N37,N39)</f>
        <v>0</v>
      </c>
      <c r="O41" s="223">
        <f>MIN(1,ROUND(N41/1098,2))</f>
        <v>0</v>
      </c>
      <c r="P41" s="86"/>
      <c r="Q41" s="93"/>
      <c r="R41" s="86"/>
      <c r="S41" s="86"/>
      <c r="T41" s="86"/>
      <c r="U41" s="86"/>
      <c r="V41" s="86"/>
      <c r="W41" s="86"/>
      <c r="X41" s="86"/>
      <c r="Y41" s="86"/>
    </row>
    <row r="42" spans="2:25" ht="14.25" customHeight="1" thickBot="1" x14ac:dyDescent="0.4">
      <c r="B42" s="48"/>
      <c r="C42" s="49"/>
      <c r="D42" s="49"/>
      <c r="E42" s="50"/>
      <c r="F42" s="51" t="s">
        <v>31</v>
      </c>
      <c r="G42" s="52">
        <f>ROUND(G41/60,2)</f>
        <v>0</v>
      </c>
      <c r="H42" s="83">
        <f>H36*G42</f>
        <v>0</v>
      </c>
      <c r="J42" s="87"/>
      <c r="K42" s="91"/>
      <c r="L42" s="92"/>
      <c r="M42" s="92"/>
      <c r="N42" s="139"/>
      <c r="P42" s="86"/>
      <c r="Q42" s="95"/>
      <c r="R42" s="86"/>
      <c r="S42" s="86"/>
      <c r="T42" s="86"/>
      <c r="U42" s="86"/>
      <c r="V42" s="86"/>
      <c r="W42" s="86"/>
      <c r="X42" s="86"/>
      <c r="Y42" s="86"/>
    </row>
    <row r="43" spans="2:25" ht="15" customHeight="1" thickTop="1" x14ac:dyDescent="0.35">
      <c r="J43" s="94"/>
      <c r="P43" s="86"/>
      <c r="Q43" s="86"/>
      <c r="R43" s="86"/>
      <c r="S43" s="86"/>
      <c r="T43" s="86"/>
      <c r="U43" s="86"/>
      <c r="V43" s="86"/>
      <c r="W43" s="86"/>
      <c r="X43" s="86"/>
      <c r="Y43" s="86"/>
    </row>
    <row r="44" spans="2:25" ht="15" customHeight="1" x14ac:dyDescent="0.35">
      <c r="J44" s="96"/>
      <c r="L44" s="97"/>
      <c r="M44" s="98"/>
      <c r="N44" s="98"/>
      <c r="P44" s="86"/>
      <c r="Q44" s="86"/>
      <c r="R44" s="86"/>
      <c r="S44" s="86"/>
      <c r="T44" s="86"/>
      <c r="U44" s="86"/>
      <c r="V44" s="86"/>
      <c r="W44" s="86"/>
      <c r="X44" s="86"/>
      <c r="Y44" s="86"/>
    </row>
    <row r="45" spans="2:25" ht="15" customHeight="1" x14ac:dyDescent="0.35">
      <c r="L45" s="99"/>
      <c r="O45" s="90"/>
      <c r="Q45" s="86"/>
      <c r="R45" s="86"/>
      <c r="S45" s="86"/>
      <c r="T45" s="86"/>
      <c r="U45" s="86"/>
      <c r="V45" s="86"/>
      <c r="W45" s="86"/>
      <c r="X45" s="86"/>
      <c r="Y45" s="86"/>
    </row>
    <row r="46" spans="2:25" ht="15" customHeight="1" x14ac:dyDescent="0.35">
      <c r="J46" s="100"/>
      <c r="L46" s="99"/>
      <c r="O46" s="73"/>
      <c r="P46" s="86"/>
      <c r="Q46" s="86"/>
      <c r="R46" s="86"/>
      <c r="S46" s="86"/>
      <c r="T46" s="86"/>
      <c r="U46" s="86"/>
      <c r="V46" s="86"/>
      <c r="W46" s="86"/>
      <c r="X46" s="86"/>
      <c r="Y46" s="86"/>
    </row>
    <row r="47" spans="2:25" ht="15" customHeight="1" x14ac:dyDescent="0.35">
      <c r="J47" s="100"/>
      <c r="K47" s="89"/>
      <c r="L47" s="90"/>
      <c r="M47" s="90"/>
      <c r="N47" s="101"/>
      <c r="P47" s="86"/>
      <c r="Q47" s="86"/>
      <c r="R47" s="86"/>
      <c r="S47" s="86"/>
      <c r="T47" s="86"/>
      <c r="U47" s="86"/>
      <c r="V47" s="86"/>
      <c r="W47" s="86"/>
      <c r="X47" s="86"/>
      <c r="Y47" s="86"/>
    </row>
    <row r="48" spans="2:25" ht="15" customHeight="1" x14ac:dyDescent="0.35">
      <c r="K48" s="73"/>
      <c r="L48" s="73"/>
      <c r="M48" s="73"/>
      <c r="N48" s="73"/>
      <c r="P48" s="86"/>
      <c r="Q48" s="86"/>
      <c r="R48" s="86"/>
      <c r="S48" s="86"/>
      <c r="T48" s="86"/>
      <c r="U48" s="86"/>
      <c r="V48" s="86"/>
      <c r="W48" s="86"/>
      <c r="X48" s="86"/>
      <c r="Y48" s="86"/>
    </row>
    <row r="49" spans="2:25" ht="15" customHeight="1" x14ac:dyDescent="0.35">
      <c r="P49" s="86"/>
      <c r="Q49" s="86"/>
      <c r="R49" s="86"/>
      <c r="S49" s="86"/>
      <c r="T49" s="86"/>
      <c r="U49" s="86"/>
      <c r="V49" s="86"/>
      <c r="W49" s="86"/>
      <c r="X49" s="86"/>
      <c r="Y49" s="86"/>
    </row>
    <row r="50" spans="2:25" ht="15" customHeight="1" x14ac:dyDescent="0.35">
      <c r="P50" s="86"/>
      <c r="Q50" s="86"/>
      <c r="R50" s="86"/>
      <c r="S50" s="86"/>
      <c r="T50" s="86"/>
      <c r="U50" s="86"/>
      <c r="V50" s="86"/>
      <c r="W50" s="86"/>
      <c r="X50" s="86"/>
      <c r="Y50" s="86"/>
    </row>
    <row r="51" spans="2:25" ht="15.75" customHeight="1" x14ac:dyDescent="0.35">
      <c r="P51" s="86"/>
      <c r="Q51" s="86"/>
      <c r="R51" s="86"/>
      <c r="S51" s="86"/>
      <c r="T51" s="86"/>
      <c r="U51" s="86"/>
      <c r="V51" s="86"/>
      <c r="W51" s="86"/>
      <c r="X51" s="86"/>
      <c r="Y51" s="86"/>
    </row>
    <row r="52" spans="2:25" ht="15.75" customHeight="1" x14ac:dyDescent="0.35">
      <c r="P52" s="86"/>
      <c r="Q52" s="86"/>
      <c r="R52" s="86"/>
      <c r="S52" s="86"/>
      <c r="T52" s="86"/>
      <c r="U52" s="86"/>
      <c r="V52" s="86"/>
      <c r="W52" s="86"/>
      <c r="X52" s="86"/>
      <c r="Y52" s="86"/>
    </row>
    <row r="53" spans="2:25" ht="12" customHeight="1" x14ac:dyDescent="0.45">
      <c r="B53" s="270"/>
      <c r="C53" s="270"/>
      <c r="P53" s="86"/>
      <c r="Q53" s="86"/>
      <c r="R53" s="86"/>
      <c r="S53" s="86"/>
      <c r="T53" s="86"/>
      <c r="U53" s="86"/>
      <c r="V53" s="86"/>
      <c r="W53" s="86"/>
      <c r="X53" s="86"/>
      <c r="Y53" s="86"/>
    </row>
    <row r="54" spans="2:25" ht="15.75" customHeight="1" x14ac:dyDescent="0.35">
      <c r="B54" s="58"/>
      <c r="C54" s="58"/>
      <c r="J54" s="102"/>
      <c r="P54" s="86"/>
      <c r="Q54" s="86"/>
      <c r="R54" s="86"/>
      <c r="S54" s="86"/>
      <c r="T54" s="86"/>
      <c r="U54" s="86"/>
      <c r="V54" s="86"/>
      <c r="W54" s="86"/>
      <c r="X54" s="86"/>
      <c r="Y54" s="86"/>
    </row>
    <row r="55" spans="2:25" ht="15.75" customHeight="1" x14ac:dyDescent="0.35">
      <c r="C55" s="37"/>
      <c r="H55" s="104"/>
      <c r="J55" s="103"/>
      <c r="P55" s="86"/>
      <c r="Q55" s="86"/>
      <c r="R55" s="86"/>
      <c r="S55" s="86"/>
      <c r="T55" s="86"/>
      <c r="U55" s="86"/>
      <c r="V55" s="86"/>
      <c r="W55" s="86"/>
      <c r="X55" s="86"/>
      <c r="Y55" s="86"/>
    </row>
    <row r="56" spans="2:25" ht="15.75" customHeight="1" x14ac:dyDescent="0.35">
      <c r="C56" s="37"/>
      <c r="H56" s="106"/>
      <c r="J56" s="105"/>
      <c r="P56" s="86"/>
      <c r="Q56" s="86"/>
      <c r="R56" s="86"/>
      <c r="S56" s="86"/>
      <c r="T56" s="86"/>
      <c r="U56" s="86"/>
      <c r="V56" s="86"/>
      <c r="W56" s="86"/>
      <c r="X56" s="86"/>
      <c r="Y56" s="86"/>
    </row>
    <row r="57" spans="2:25" ht="15.75" customHeight="1" x14ac:dyDescent="0.35">
      <c r="B57" s="107"/>
      <c r="H57" s="106"/>
      <c r="J57" s="103"/>
      <c r="P57" s="86"/>
      <c r="Q57" s="86"/>
      <c r="R57" s="86"/>
      <c r="S57" s="86"/>
      <c r="T57" s="86"/>
      <c r="U57" s="86"/>
      <c r="V57" s="86"/>
      <c r="W57" s="86"/>
      <c r="X57" s="86"/>
      <c r="Y57" s="86"/>
    </row>
    <row r="58" spans="2:25" ht="15.75" customHeight="1" x14ac:dyDescent="0.35">
      <c r="B58" s="108"/>
      <c r="C58" s="109"/>
      <c r="H58" s="106"/>
      <c r="J58" s="103"/>
      <c r="P58" s="86"/>
      <c r="Q58" s="86"/>
      <c r="R58" s="86"/>
      <c r="S58" s="86"/>
      <c r="T58" s="86"/>
      <c r="U58" s="86"/>
      <c r="V58" s="86"/>
      <c r="W58" s="86"/>
      <c r="X58" s="86"/>
      <c r="Y58" s="86"/>
    </row>
    <row r="59" spans="2:25" ht="15.75" customHeight="1" x14ac:dyDescent="0.35">
      <c r="B59" s="109"/>
      <c r="C59" s="109"/>
      <c r="H59" s="106"/>
      <c r="J59" s="103"/>
      <c r="P59" s="86"/>
    </row>
    <row r="60" spans="2:25" ht="15.75" customHeight="1" x14ac:dyDescent="0.35">
      <c r="B60" s="109"/>
      <c r="C60" s="109"/>
      <c r="H60" s="106"/>
      <c r="J60" s="103"/>
    </row>
    <row r="61" spans="2:25" x14ac:dyDescent="0.35">
      <c r="B61" s="109"/>
      <c r="C61" s="109"/>
      <c r="H61" s="106"/>
    </row>
    <row r="62" spans="2:25" x14ac:dyDescent="0.35">
      <c r="B62" s="37"/>
      <c r="C62" s="110"/>
      <c r="H62" s="106"/>
    </row>
    <row r="63" spans="2:25" x14ac:dyDescent="0.35">
      <c r="B63" s="37"/>
      <c r="C63" s="110"/>
      <c r="H63" s="111"/>
    </row>
    <row r="64" spans="2:25" x14ac:dyDescent="0.35">
      <c r="B64" s="37"/>
      <c r="C64" s="110"/>
      <c r="H64" s="111"/>
    </row>
  </sheetData>
  <sheetProtection formatCells="0" formatColumns="0" formatRows="0" insertColumns="0" insertRows="0" insertHyperlinks="0" deleteColumns="0" deleteRows="0" selectLockedCells="1" sort="0" autoFilter="0" pivotTables="0"/>
  <mergeCells count="19">
    <mergeCell ref="B53:C53"/>
    <mergeCell ref="A1:C1"/>
    <mergeCell ref="A2:C2"/>
    <mergeCell ref="F3:J3"/>
    <mergeCell ref="J30:J31"/>
    <mergeCell ref="J19:P21"/>
    <mergeCell ref="F1:J1"/>
    <mergeCell ref="K30:M30"/>
    <mergeCell ref="K29:M29"/>
    <mergeCell ref="K31:M31"/>
    <mergeCell ref="K38:M38"/>
    <mergeCell ref="K32:M32"/>
    <mergeCell ref="K33:M33"/>
    <mergeCell ref="K34:M34"/>
    <mergeCell ref="J38:J39"/>
    <mergeCell ref="L1:N1"/>
    <mergeCell ref="L3:M3"/>
    <mergeCell ref="B5:H5"/>
    <mergeCell ref="J5:P5"/>
  </mergeCells>
  <pageMargins left="0.17" right="0.19" top="0.26" bottom="0.21" header="0.2" footer="0.16"/>
  <pageSetup scale="94" orientation="landscape" r:id="rId1"/>
  <headerFooter alignWithMargins="0">
    <oddHeader xml:space="preserve">&amp;L
&amp;R
</oddHeader>
    <oddFooter xml:space="preserve">&amp;R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B64"/>
  <sheetViews>
    <sheetView zoomScaleNormal="100" workbookViewId="0">
      <selection activeCell="P3" sqref="P3"/>
    </sheetView>
  </sheetViews>
  <sheetFormatPr defaultColWidth="9.1796875" defaultRowHeight="14.5" x14ac:dyDescent="0.35"/>
  <cols>
    <col min="1" max="1" width="1.81640625" style="23" customWidth="1"/>
    <col min="2" max="2" width="13" style="23" customWidth="1"/>
    <col min="3" max="4" width="9.7265625" style="23" customWidth="1"/>
    <col min="5" max="5" width="6.1796875" style="23" customWidth="1"/>
    <col min="6" max="6" width="8.7265625" style="23" customWidth="1"/>
    <col min="7" max="7" width="6.7265625" style="23" customWidth="1"/>
    <col min="8" max="8" width="12.7265625" style="23" customWidth="1"/>
    <col min="9" max="9" width="1.1796875" style="23" customWidth="1"/>
    <col min="10" max="10" width="19" style="23" customWidth="1"/>
    <col min="11" max="11" width="9" style="23" customWidth="1"/>
    <col min="12" max="12" width="8.81640625" style="23" customWidth="1"/>
    <col min="13" max="13" width="6.7265625" style="23" customWidth="1"/>
    <col min="14" max="14" width="8.7265625" style="23" customWidth="1"/>
    <col min="15" max="15" width="8.26953125" style="23" customWidth="1"/>
    <col min="16" max="16" width="13" style="23" customWidth="1"/>
    <col min="17" max="16384" width="9.1796875" style="23"/>
  </cols>
  <sheetData>
    <row r="1" spans="1:16" s="9" customFormat="1" ht="15" customHeight="1" x14ac:dyDescent="0.35">
      <c r="A1" s="271" t="s">
        <v>46</v>
      </c>
      <c r="B1" s="241"/>
      <c r="C1" s="241"/>
      <c r="E1" s="10" t="s">
        <v>0</v>
      </c>
      <c r="F1" s="286" t="s">
        <v>66</v>
      </c>
      <c r="G1" s="286"/>
      <c r="H1" s="286"/>
      <c r="I1" s="286"/>
      <c r="J1" s="286"/>
      <c r="K1" s="11" t="s">
        <v>1</v>
      </c>
      <c r="L1" s="265" t="s">
        <v>67</v>
      </c>
      <c r="M1" s="265"/>
      <c r="N1" s="265"/>
      <c r="O1" s="12" t="s">
        <v>7</v>
      </c>
      <c r="P1" s="13" t="s">
        <v>68</v>
      </c>
    </row>
    <row r="2" spans="1:16" s="9" customFormat="1" ht="13.5" customHeight="1" x14ac:dyDescent="0.35">
      <c r="A2" s="272" t="s">
        <v>8</v>
      </c>
      <c r="B2" s="241"/>
      <c r="C2" s="241"/>
      <c r="D2" s="14"/>
      <c r="E2" s="15"/>
      <c r="F2" s="16"/>
      <c r="G2" s="12"/>
      <c r="H2" s="16"/>
      <c r="I2" s="12"/>
      <c r="J2" s="16"/>
      <c r="K2" s="17"/>
      <c r="M2" s="18"/>
      <c r="N2" s="18"/>
      <c r="O2" s="18"/>
      <c r="P2" s="18"/>
    </row>
    <row r="3" spans="1:16" s="21" customFormat="1" ht="15" customHeight="1" x14ac:dyDescent="0.35">
      <c r="A3" s="19"/>
      <c r="B3" s="20"/>
      <c r="C3" s="20"/>
      <c r="E3" s="11" t="s">
        <v>65</v>
      </c>
      <c r="F3" s="298" t="s">
        <v>89</v>
      </c>
      <c r="G3" s="299"/>
      <c r="H3" s="299"/>
      <c r="I3" s="299"/>
      <c r="J3" s="299"/>
      <c r="K3" s="22" t="s">
        <v>9</v>
      </c>
      <c r="L3" s="300" t="s">
        <v>73</v>
      </c>
      <c r="M3" s="300"/>
      <c r="O3" s="11" t="s">
        <v>2</v>
      </c>
      <c r="P3" s="13" t="s">
        <v>109</v>
      </c>
    </row>
    <row r="4" spans="1:16" ht="7.5" customHeight="1" x14ac:dyDescent="0.35">
      <c r="F4" s="24"/>
      <c r="G4" s="24"/>
      <c r="H4" s="24"/>
      <c r="I4" s="24"/>
      <c r="J4" s="24"/>
      <c r="M4" s="24"/>
      <c r="N4" s="24"/>
      <c r="O4" s="24"/>
      <c r="P4" s="24"/>
    </row>
    <row r="5" spans="1:16" ht="15" customHeight="1" x14ac:dyDescent="0.35">
      <c r="B5" s="267" t="s">
        <v>10</v>
      </c>
      <c r="C5" s="268"/>
      <c r="D5" s="268"/>
      <c r="E5" s="268"/>
      <c r="F5" s="268"/>
      <c r="G5" s="268"/>
      <c r="H5" s="269"/>
      <c r="J5" s="267" t="s">
        <v>11</v>
      </c>
      <c r="K5" s="268"/>
      <c r="L5" s="268"/>
      <c r="M5" s="268"/>
      <c r="N5" s="268"/>
      <c r="O5" s="268"/>
      <c r="P5" s="269"/>
    </row>
    <row r="6" spans="1:16" ht="26.25" customHeight="1" thickBot="1" x14ac:dyDescent="0.4">
      <c r="B6" s="25" t="s">
        <v>12</v>
      </c>
      <c r="C6" s="25" t="s">
        <v>13</v>
      </c>
      <c r="D6" s="25" t="s">
        <v>14</v>
      </c>
      <c r="E6" s="25" t="s">
        <v>15</v>
      </c>
      <c r="F6" s="147" t="s">
        <v>44</v>
      </c>
      <c r="G6" s="25" t="s">
        <v>16</v>
      </c>
      <c r="H6" s="26" t="s">
        <v>17</v>
      </c>
      <c r="J6" s="25" t="s">
        <v>12</v>
      </c>
      <c r="K6" s="25" t="s">
        <v>13</v>
      </c>
      <c r="L6" s="25" t="s">
        <v>14</v>
      </c>
      <c r="M6" s="25" t="s">
        <v>15</v>
      </c>
      <c r="N6" s="147" t="s">
        <v>44</v>
      </c>
      <c r="O6" s="25" t="s">
        <v>16</v>
      </c>
      <c r="P6" s="27" t="s">
        <v>18</v>
      </c>
    </row>
    <row r="7" spans="1:16" ht="14.25" customHeight="1" x14ac:dyDescent="0.35">
      <c r="B7" s="179" t="s">
        <v>70</v>
      </c>
      <c r="C7" s="29">
        <v>0.33333333333333331</v>
      </c>
      <c r="D7" s="29">
        <v>0.37361111111111112</v>
      </c>
      <c r="E7" s="142">
        <f t="shared" ref="E7:E15" si="0">(D7-C7)*1440</f>
        <v>58.000000000000036</v>
      </c>
      <c r="F7" s="150">
        <v>5</v>
      </c>
      <c r="G7" s="155">
        <f>E7+F7</f>
        <v>63.000000000000036</v>
      </c>
      <c r="H7" s="27" t="s">
        <v>19</v>
      </c>
      <c r="J7" s="28"/>
      <c r="K7" s="29"/>
      <c r="L7" s="29"/>
      <c r="M7" s="142">
        <f t="shared" ref="M7:M13" si="1">(L7-K7)*1440</f>
        <v>0</v>
      </c>
      <c r="N7" s="150">
        <v>0</v>
      </c>
      <c r="O7" s="144">
        <f t="shared" ref="O7:O13" si="2">N7+M7</f>
        <v>0</v>
      </c>
      <c r="P7" s="27" t="s">
        <v>20</v>
      </c>
    </row>
    <row r="8" spans="1:16" ht="14.25" customHeight="1" x14ac:dyDescent="0.35">
      <c r="B8" s="179" t="s">
        <v>71</v>
      </c>
      <c r="C8" s="30">
        <v>0.37708333333333338</v>
      </c>
      <c r="D8" s="29">
        <v>0.41736111111111113</v>
      </c>
      <c r="E8" s="142">
        <f t="shared" si="0"/>
        <v>57.999999999999957</v>
      </c>
      <c r="F8" s="159">
        <v>5</v>
      </c>
      <c r="G8" s="155">
        <f t="shared" ref="G8:G15" si="3">E8+F8</f>
        <v>62.999999999999957</v>
      </c>
      <c r="H8" s="27" t="s">
        <v>21</v>
      </c>
      <c r="J8" s="31"/>
      <c r="K8" s="29"/>
      <c r="L8" s="29"/>
      <c r="M8" s="142">
        <f t="shared" si="1"/>
        <v>0</v>
      </c>
      <c r="N8" s="151">
        <v>0</v>
      </c>
      <c r="O8" s="144">
        <f t="shared" si="2"/>
        <v>0</v>
      </c>
      <c r="P8" s="27" t="s">
        <v>22</v>
      </c>
    </row>
    <row r="9" spans="1:16" ht="14.25" customHeight="1" thickBot="1" x14ac:dyDescent="0.4">
      <c r="B9" s="179" t="s">
        <v>72</v>
      </c>
      <c r="C9" s="29">
        <v>0.42083333333333334</v>
      </c>
      <c r="D9" s="29">
        <v>0.46111111111111108</v>
      </c>
      <c r="E9" s="142">
        <f t="shared" si="0"/>
        <v>57.999999999999957</v>
      </c>
      <c r="F9" s="159">
        <v>0</v>
      </c>
      <c r="G9" s="155">
        <f>E9+F9</f>
        <v>57.999999999999957</v>
      </c>
      <c r="H9" s="36" t="s">
        <v>23</v>
      </c>
      <c r="J9" s="31"/>
      <c r="K9" s="29"/>
      <c r="L9" s="29"/>
      <c r="M9" s="142">
        <f t="shared" si="1"/>
        <v>0</v>
      </c>
      <c r="N9" s="151">
        <v>0</v>
      </c>
      <c r="O9" s="144">
        <f t="shared" si="2"/>
        <v>0</v>
      </c>
      <c r="P9" s="36" t="s">
        <v>23</v>
      </c>
    </row>
    <row r="10" spans="1:16" ht="14.25" customHeight="1" thickBot="1" x14ac:dyDescent="0.4">
      <c r="B10" s="28" t="s">
        <v>24</v>
      </c>
      <c r="C10" s="29">
        <v>0.46111111111111108</v>
      </c>
      <c r="D10" s="29">
        <v>0.47569444444444442</v>
      </c>
      <c r="E10" s="142">
        <f t="shared" si="0"/>
        <v>21.000000000000007</v>
      </c>
      <c r="F10" s="159">
        <v>0</v>
      </c>
      <c r="G10" s="156">
        <f t="shared" si="3"/>
        <v>21.000000000000007</v>
      </c>
      <c r="H10" s="154">
        <v>174</v>
      </c>
      <c r="J10" s="31"/>
      <c r="K10" s="29"/>
      <c r="L10" s="29"/>
      <c r="M10" s="142">
        <f t="shared" si="1"/>
        <v>0</v>
      </c>
      <c r="N10" s="151">
        <v>0</v>
      </c>
      <c r="O10" s="145">
        <f t="shared" si="2"/>
        <v>0</v>
      </c>
      <c r="P10" s="154">
        <v>0</v>
      </c>
    </row>
    <row r="11" spans="1:16" ht="14.25" customHeight="1" x14ac:dyDescent="0.35">
      <c r="B11" s="28" t="s">
        <v>25</v>
      </c>
      <c r="C11" s="29">
        <v>0.47569444444444442</v>
      </c>
      <c r="D11" s="29">
        <v>0.5</v>
      </c>
      <c r="E11" s="142">
        <f t="shared" si="0"/>
        <v>35.000000000000036</v>
      </c>
      <c r="F11" s="189">
        <v>0</v>
      </c>
      <c r="G11" s="187">
        <v>0</v>
      </c>
      <c r="H11" s="148"/>
      <c r="J11" s="31"/>
      <c r="K11" s="29"/>
      <c r="L11" s="29"/>
      <c r="M11" s="142">
        <f t="shared" si="1"/>
        <v>0</v>
      </c>
      <c r="N11" s="151">
        <v>0</v>
      </c>
      <c r="O11" s="144">
        <f t="shared" si="2"/>
        <v>0</v>
      </c>
      <c r="P11" s="148"/>
    </row>
    <row r="12" spans="1:16" ht="14.25" customHeight="1" x14ac:dyDescent="0.35">
      <c r="B12" s="28" t="s">
        <v>103</v>
      </c>
      <c r="C12" s="29">
        <v>0.5</v>
      </c>
      <c r="D12" s="29">
        <v>0.61458333333333337</v>
      </c>
      <c r="E12" s="142">
        <f t="shared" si="0"/>
        <v>165.00000000000006</v>
      </c>
      <c r="F12" s="189">
        <v>0</v>
      </c>
      <c r="G12" s="187">
        <v>0</v>
      </c>
      <c r="H12" s="27" t="s">
        <v>26</v>
      </c>
      <c r="J12" s="31"/>
      <c r="K12" s="29"/>
      <c r="L12" s="29"/>
      <c r="M12" s="142">
        <f t="shared" si="1"/>
        <v>0</v>
      </c>
      <c r="N12" s="151">
        <v>0</v>
      </c>
      <c r="O12" s="144">
        <f t="shared" si="2"/>
        <v>0</v>
      </c>
      <c r="P12" s="27" t="s">
        <v>26</v>
      </c>
    </row>
    <row r="13" spans="1:16" ht="14.25" customHeight="1" thickBot="1" x14ac:dyDescent="0.4">
      <c r="B13" s="28" t="s">
        <v>25</v>
      </c>
      <c r="C13" s="29">
        <v>0.61458333333333337</v>
      </c>
      <c r="D13" s="29">
        <v>0.63888888888888895</v>
      </c>
      <c r="E13" s="142">
        <f t="shared" si="0"/>
        <v>35.000000000000036</v>
      </c>
      <c r="F13" s="189">
        <v>0</v>
      </c>
      <c r="G13" s="187">
        <v>0</v>
      </c>
      <c r="H13" s="27" t="s">
        <v>22</v>
      </c>
      <c r="J13" s="31"/>
      <c r="K13" s="29"/>
      <c r="L13" s="29"/>
      <c r="M13" s="142">
        <f t="shared" si="1"/>
        <v>0</v>
      </c>
      <c r="N13" s="152">
        <v>0</v>
      </c>
      <c r="O13" s="146">
        <f t="shared" si="2"/>
        <v>0</v>
      </c>
      <c r="P13" s="27" t="s">
        <v>22</v>
      </c>
    </row>
    <row r="14" spans="1:16" ht="14.25" customHeight="1" thickBot="1" x14ac:dyDescent="0.4">
      <c r="B14" s="28"/>
      <c r="C14" s="29"/>
      <c r="D14" s="29"/>
      <c r="E14" s="142">
        <f t="shared" si="0"/>
        <v>0</v>
      </c>
      <c r="F14" s="159">
        <v>0</v>
      </c>
      <c r="G14" s="155">
        <f t="shared" si="3"/>
        <v>0</v>
      </c>
      <c r="H14" s="27" t="s">
        <v>27</v>
      </c>
      <c r="J14" s="32"/>
      <c r="K14" s="33"/>
      <c r="L14" s="33"/>
      <c r="M14" s="34"/>
      <c r="N14" s="35" t="s">
        <v>28</v>
      </c>
      <c r="O14" s="153">
        <v>0</v>
      </c>
      <c r="P14" s="143" t="s">
        <v>27</v>
      </c>
    </row>
    <row r="15" spans="1:16" ht="14.25" customHeight="1" thickBot="1" x14ac:dyDescent="0.4">
      <c r="B15" s="28"/>
      <c r="C15" s="29"/>
      <c r="D15" s="29"/>
      <c r="E15" s="142">
        <f t="shared" si="0"/>
        <v>0</v>
      </c>
      <c r="F15" s="160">
        <v>0</v>
      </c>
      <c r="G15" s="157">
        <f t="shared" si="3"/>
        <v>0</v>
      </c>
      <c r="H15" s="36" t="s">
        <v>29</v>
      </c>
      <c r="J15" s="32"/>
      <c r="K15" s="37"/>
      <c r="L15" s="37"/>
      <c r="M15" s="38"/>
      <c r="N15" s="35" t="s">
        <v>30</v>
      </c>
      <c r="O15" s="149">
        <f>SUM(O7+O8+O9+O10+O11+O12+O13)-O14</f>
        <v>0</v>
      </c>
      <c r="P15" s="36" t="s">
        <v>29</v>
      </c>
    </row>
    <row r="16" spans="1:16" ht="14.25" customHeight="1" thickBot="1" x14ac:dyDescent="0.4">
      <c r="B16" s="32"/>
      <c r="C16" s="33"/>
      <c r="D16" s="33"/>
      <c r="E16" s="34"/>
      <c r="F16" s="35" t="s">
        <v>28</v>
      </c>
      <c r="G16" s="153">
        <v>21</v>
      </c>
      <c r="H16" s="143"/>
      <c r="J16" s="39"/>
      <c r="K16" s="40"/>
      <c r="L16" s="40"/>
      <c r="M16" s="41"/>
      <c r="N16" s="42" t="s">
        <v>31</v>
      </c>
      <c r="O16" s="43">
        <f>ROUND(O15/60,2)</f>
        <v>0</v>
      </c>
      <c r="P16" s="44">
        <f>P10*O16</f>
        <v>0</v>
      </c>
    </row>
    <row r="17" spans="2:28" ht="12.65" customHeight="1" x14ac:dyDescent="0.35">
      <c r="B17" s="32"/>
      <c r="C17" s="37"/>
      <c r="D17" s="37"/>
      <c r="E17" s="38"/>
      <c r="F17" s="35" t="s">
        <v>30</v>
      </c>
      <c r="G17" s="158">
        <f>SUM(G7+G8+G9+G10+G11+G12+G13+G14+G15)-G16</f>
        <v>183.99999999999994</v>
      </c>
      <c r="H17" s="45"/>
      <c r="I17" s="46"/>
      <c r="J17" s="47"/>
      <c r="K17" s="47"/>
      <c r="L17" s="47"/>
      <c r="M17" s="47"/>
      <c r="N17" s="47"/>
      <c r="O17" s="47"/>
      <c r="P17" s="47"/>
    </row>
    <row r="18" spans="2:28" ht="15" customHeight="1" thickBot="1" x14ac:dyDescent="0.4">
      <c r="B18" s="48"/>
      <c r="C18" s="49"/>
      <c r="D18" s="49"/>
      <c r="E18" s="50"/>
      <c r="F18" s="51" t="s">
        <v>31</v>
      </c>
      <c r="G18" s="52">
        <f>ROUND(G17/60,2)</f>
        <v>3.07</v>
      </c>
      <c r="H18" s="53">
        <f>H10*G18</f>
        <v>534.17999999999995</v>
      </c>
      <c r="I18" s="46"/>
      <c r="J18" s="54" t="s">
        <v>64</v>
      </c>
      <c r="K18" s="55"/>
      <c r="L18" s="55"/>
      <c r="M18" s="55"/>
      <c r="N18" s="55"/>
      <c r="O18" s="55"/>
      <c r="P18" s="56"/>
    </row>
    <row r="19" spans="2:28" ht="14.25" customHeight="1" thickTop="1" x14ac:dyDescent="0.35">
      <c r="B19" s="211" t="s">
        <v>32</v>
      </c>
      <c r="C19" s="212"/>
      <c r="D19" s="212" t="s">
        <v>100</v>
      </c>
      <c r="E19" s="212"/>
      <c r="F19" s="212"/>
      <c r="G19" s="212"/>
      <c r="H19" s="213"/>
      <c r="I19" s="46"/>
      <c r="J19" s="277" t="s">
        <v>69</v>
      </c>
      <c r="K19" s="278"/>
      <c r="L19" s="278"/>
      <c r="M19" s="278"/>
      <c r="N19" s="278"/>
      <c r="O19" s="278"/>
      <c r="P19" s="279"/>
    </row>
    <row r="20" spans="2:28" ht="27.75" customHeight="1" thickBot="1" x14ac:dyDescent="0.4">
      <c r="B20" s="25" t="s">
        <v>12</v>
      </c>
      <c r="C20" s="25" t="s">
        <v>13</v>
      </c>
      <c r="D20" s="25" t="s">
        <v>14</v>
      </c>
      <c r="E20" s="25" t="s">
        <v>15</v>
      </c>
      <c r="F20" s="147" t="s">
        <v>44</v>
      </c>
      <c r="G20" s="25" t="s">
        <v>16</v>
      </c>
      <c r="H20" s="27" t="s">
        <v>18</v>
      </c>
      <c r="I20" s="46"/>
      <c r="J20" s="280"/>
      <c r="K20" s="281"/>
      <c r="L20" s="281"/>
      <c r="M20" s="281"/>
      <c r="N20" s="281"/>
      <c r="O20" s="281"/>
      <c r="P20" s="282"/>
      <c r="Q20" s="57"/>
      <c r="V20" s="58"/>
      <c r="W20" s="58"/>
      <c r="X20" s="58"/>
      <c r="Y20" s="58"/>
      <c r="Z20" s="58"/>
      <c r="AA20" s="58"/>
      <c r="AB20" s="58"/>
    </row>
    <row r="21" spans="2:28" ht="14.25" customHeight="1" x14ac:dyDescent="0.35">
      <c r="B21" s="179" t="s">
        <v>83</v>
      </c>
      <c r="C21" s="29">
        <v>0.33333333333333331</v>
      </c>
      <c r="D21" s="29">
        <v>0.37361111111111112</v>
      </c>
      <c r="E21" s="142">
        <f t="shared" ref="E21:E27" si="4">(D21-C21)*1440</f>
        <v>58.000000000000036</v>
      </c>
      <c r="F21" s="150">
        <v>5</v>
      </c>
      <c r="G21" s="144">
        <f t="shared" ref="G21:G27" si="5">F21+E21</f>
        <v>63.000000000000036</v>
      </c>
      <c r="H21" s="27" t="s">
        <v>20</v>
      </c>
      <c r="I21" s="46"/>
      <c r="J21" s="283"/>
      <c r="K21" s="284"/>
      <c r="L21" s="284"/>
      <c r="M21" s="284"/>
      <c r="N21" s="284"/>
      <c r="O21" s="284"/>
      <c r="P21" s="285"/>
      <c r="V21" s="59"/>
      <c r="W21" s="59"/>
      <c r="X21" s="59"/>
      <c r="Y21" s="59"/>
      <c r="Z21" s="59"/>
      <c r="AA21" s="59"/>
      <c r="AB21" s="60"/>
    </row>
    <row r="22" spans="2:28" ht="14.25" customHeight="1" x14ac:dyDescent="0.35">
      <c r="B22" s="179" t="s">
        <v>83</v>
      </c>
      <c r="C22" s="30">
        <v>0.37708333333333338</v>
      </c>
      <c r="D22" s="29">
        <v>0.41736111111111113</v>
      </c>
      <c r="E22" s="142">
        <f t="shared" si="4"/>
        <v>57.999999999999957</v>
      </c>
      <c r="F22" s="159">
        <v>5</v>
      </c>
      <c r="G22" s="144">
        <f t="shared" si="5"/>
        <v>62.999999999999957</v>
      </c>
      <c r="H22" s="27" t="s">
        <v>22</v>
      </c>
      <c r="I22" s="46"/>
      <c r="J22" s="171" t="s">
        <v>33</v>
      </c>
      <c r="K22" s="172"/>
      <c r="L22" s="173"/>
      <c r="M22" s="174"/>
      <c r="N22" s="172"/>
      <c r="O22" s="172"/>
      <c r="P22" s="175"/>
      <c r="V22" s="61"/>
      <c r="W22" s="62"/>
      <c r="X22" s="62"/>
      <c r="Y22" s="63"/>
      <c r="Z22" s="63"/>
      <c r="AA22" s="63"/>
      <c r="AB22" s="64"/>
    </row>
    <row r="23" spans="2:28" ht="14.25" customHeight="1" thickBot="1" x14ac:dyDescent="0.4">
      <c r="B23" s="179" t="s">
        <v>83</v>
      </c>
      <c r="C23" s="29">
        <v>0.42083333333333334</v>
      </c>
      <c r="D23" s="29">
        <v>0.46111111111111108</v>
      </c>
      <c r="E23" s="142">
        <f t="shared" si="4"/>
        <v>57.999999999999957</v>
      </c>
      <c r="F23" s="151">
        <v>0</v>
      </c>
      <c r="G23" s="144">
        <f t="shared" si="5"/>
        <v>57.999999999999957</v>
      </c>
      <c r="H23" s="36" t="s">
        <v>23</v>
      </c>
      <c r="I23" s="46"/>
      <c r="J23" s="176" t="s">
        <v>92</v>
      </c>
      <c r="K23" s="172"/>
      <c r="L23" s="173"/>
      <c r="M23" s="177"/>
      <c r="N23" s="172"/>
      <c r="O23" s="172"/>
      <c r="P23" s="175"/>
      <c r="V23" s="65"/>
      <c r="W23" s="62"/>
      <c r="X23" s="62"/>
      <c r="Y23" s="63"/>
      <c r="Z23" s="63"/>
      <c r="AA23" s="63"/>
      <c r="AB23" s="64"/>
    </row>
    <row r="24" spans="2:28" ht="14.25" customHeight="1" thickBot="1" x14ac:dyDescent="0.4">
      <c r="B24" s="28"/>
      <c r="C24" s="29"/>
      <c r="D24" s="29"/>
      <c r="E24" s="142">
        <f t="shared" si="4"/>
        <v>0</v>
      </c>
      <c r="F24" s="151">
        <v>0</v>
      </c>
      <c r="G24" s="145">
        <f t="shared" si="5"/>
        <v>0</v>
      </c>
      <c r="H24" s="154">
        <v>6</v>
      </c>
      <c r="I24" s="46"/>
      <c r="J24" s="66" t="s">
        <v>34</v>
      </c>
      <c r="K24" s="67"/>
      <c r="L24" s="67"/>
      <c r="M24" s="67"/>
      <c r="N24" s="67"/>
      <c r="O24" s="67"/>
      <c r="P24" s="68"/>
      <c r="V24" s="65"/>
      <c r="W24" s="62"/>
      <c r="X24" s="62"/>
      <c r="Y24" s="63"/>
      <c r="Z24" s="63"/>
      <c r="AA24" s="63"/>
      <c r="AB24" s="64"/>
    </row>
    <row r="25" spans="2:28" ht="14.25" customHeight="1" thickBot="1" x14ac:dyDescent="0.4">
      <c r="B25" s="28"/>
      <c r="C25" s="29"/>
      <c r="D25" s="29"/>
      <c r="E25" s="142">
        <f t="shared" si="4"/>
        <v>0</v>
      </c>
      <c r="F25" s="151">
        <v>0</v>
      </c>
      <c r="G25" s="144">
        <f t="shared" si="5"/>
        <v>0</v>
      </c>
      <c r="H25" s="148"/>
      <c r="I25" s="46"/>
      <c r="J25" s="69"/>
      <c r="K25" s="70"/>
      <c r="L25" s="71" t="s">
        <v>45</v>
      </c>
      <c r="M25" s="141">
        <v>0</v>
      </c>
      <c r="N25" s="70"/>
      <c r="O25" s="70"/>
      <c r="P25" s="72"/>
      <c r="V25" s="73"/>
      <c r="W25" s="62"/>
      <c r="X25" s="62"/>
      <c r="Y25" s="63"/>
      <c r="Z25" s="63"/>
      <c r="AA25" s="63"/>
      <c r="AB25" s="64"/>
    </row>
    <row r="26" spans="2:28" ht="14.25" customHeight="1" thickBot="1" x14ac:dyDescent="0.4">
      <c r="B26" s="28"/>
      <c r="C26" s="29"/>
      <c r="D26" s="29"/>
      <c r="E26" s="142">
        <f t="shared" si="4"/>
        <v>0</v>
      </c>
      <c r="F26" s="151">
        <v>0</v>
      </c>
      <c r="G26" s="144">
        <f t="shared" si="5"/>
        <v>0</v>
      </c>
      <c r="H26" s="27" t="s">
        <v>26</v>
      </c>
      <c r="I26" s="46"/>
      <c r="J26" s="69"/>
      <c r="K26" s="70"/>
      <c r="L26" s="71" t="s">
        <v>42</v>
      </c>
      <c r="M26" s="167">
        <v>0</v>
      </c>
      <c r="N26" s="70"/>
      <c r="O26" s="70"/>
      <c r="P26" s="72"/>
      <c r="V26" s="73"/>
      <c r="W26" s="62"/>
      <c r="X26" s="62"/>
      <c r="Y26" s="63"/>
      <c r="Z26" s="63"/>
      <c r="AA26" s="63"/>
      <c r="AB26" s="64"/>
    </row>
    <row r="27" spans="2:28" ht="14.25" customHeight="1" thickBot="1" x14ac:dyDescent="0.4">
      <c r="B27" s="28"/>
      <c r="C27" s="29"/>
      <c r="D27" s="29"/>
      <c r="E27" s="142">
        <f t="shared" si="4"/>
        <v>0</v>
      </c>
      <c r="F27" s="152">
        <v>0</v>
      </c>
      <c r="G27" s="146">
        <f t="shared" si="5"/>
        <v>0</v>
      </c>
      <c r="H27" s="27" t="s">
        <v>22</v>
      </c>
      <c r="I27" s="46"/>
      <c r="J27" s="74"/>
      <c r="K27" s="75"/>
      <c r="L27" s="76" t="s">
        <v>35</v>
      </c>
      <c r="M27" s="77">
        <f>SUM(M25*M26)/60</f>
        <v>0</v>
      </c>
      <c r="N27" s="75"/>
      <c r="O27" s="75"/>
      <c r="P27" s="78"/>
      <c r="V27" s="73"/>
      <c r="W27" s="73"/>
      <c r="X27" s="73"/>
      <c r="Y27" s="73"/>
      <c r="Z27" s="79"/>
      <c r="AA27" s="80"/>
      <c r="AB27" s="64"/>
    </row>
    <row r="28" spans="2:28" ht="14.25" customHeight="1" thickBot="1" x14ac:dyDescent="0.4">
      <c r="B28" s="32"/>
      <c r="C28" s="33"/>
      <c r="D28" s="33"/>
      <c r="E28" s="34"/>
      <c r="F28" s="35" t="s">
        <v>28</v>
      </c>
      <c r="G28" s="153">
        <v>0</v>
      </c>
      <c r="H28" s="143" t="s">
        <v>27</v>
      </c>
      <c r="I28" s="46"/>
      <c r="J28" s="23" t="s">
        <v>53</v>
      </c>
      <c r="K28" s="88"/>
      <c r="L28" s="88"/>
      <c r="M28" s="88"/>
      <c r="N28" s="165"/>
      <c r="O28" s="166"/>
      <c r="P28" s="47"/>
      <c r="V28" s="73"/>
      <c r="W28" s="73"/>
      <c r="X28" s="73"/>
      <c r="Y28" s="73"/>
      <c r="Z28" s="79"/>
      <c r="AA28" s="81"/>
      <c r="AB28" s="82"/>
    </row>
    <row r="29" spans="2:28" ht="14.25" customHeight="1" thickBot="1" x14ac:dyDescent="0.4">
      <c r="B29" s="32"/>
      <c r="C29" s="37"/>
      <c r="D29" s="37"/>
      <c r="E29" s="38"/>
      <c r="F29" s="35" t="s">
        <v>30</v>
      </c>
      <c r="G29" s="149">
        <f>SUM(G21+G22+G23+G24+G25+G26+G27)-G28</f>
        <v>183.99999999999994</v>
      </c>
      <c r="H29" s="36" t="s">
        <v>29</v>
      </c>
      <c r="I29" s="46"/>
      <c r="J29" s="205" t="s">
        <v>58</v>
      </c>
      <c r="K29" s="289" t="s">
        <v>101</v>
      </c>
      <c r="L29" s="289"/>
      <c r="M29" s="290"/>
      <c r="N29" s="230">
        <v>495</v>
      </c>
      <c r="O29" s="90"/>
      <c r="P29" s="84"/>
    </row>
    <row r="30" spans="2:28" ht="14.25" customHeight="1" thickBot="1" x14ac:dyDescent="0.4">
      <c r="B30" s="48"/>
      <c r="C30" s="49"/>
      <c r="D30" s="49"/>
      <c r="E30" s="50"/>
      <c r="F30" s="51" t="s">
        <v>31</v>
      </c>
      <c r="G30" s="52">
        <f>ROUND(G29/60,2)</f>
        <v>3.07</v>
      </c>
      <c r="H30" s="83">
        <f>H24*G30</f>
        <v>18.419999999999998</v>
      </c>
      <c r="I30" s="46"/>
      <c r="J30" s="275" t="s">
        <v>60</v>
      </c>
      <c r="K30" s="287" t="s">
        <v>61</v>
      </c>
      <c r="L30" s="287"/>
      <c r="M30" s="288"/>
      <c r="N30" s="195">
        <v>0</v>
      </c>
      <c r="O30" s="90"/>
      <c r="P30" s="86"/>
      <c r="Q30" s="85"/>
      <c r="R30" s="86"/>
      <c r="S30" s="86"/>
      <c r="T30" s="86"/>
      <c r="U30" s="86"/>
      <c r="V30" s="86"/>
      <c r="W30" s="86"/>
      <c r="X30" s="86"/>
      <c r="Y30" s="86"/>
    </row>
    <row r="31" spans="2:28" ht="14.25" customHeight="1" thickTop="1" thickBot="1" x14ac:dyDescent="0.4">
      <c r="B31" s="211" t="s">
        <v>36</v>
      </c>
      <c r="C31" s="212"/>
      <c r="D31" s="212"/>
      <c r="E31" s="212"/>
      <c r="F31" s="212"/>
      <c r="G31" s="212"/>
      <c r="H31" s="213"/>
      <c r="I31" s="46"/>
      <c r="J31" s="276"/>
      <c r="K31" s="287" t="s">
        <v>62</v>
      </c>
      <c r="L31" s="287"/>
      <c r="M31" s="288"/>
      <c r="N31" s="195">
        <v>0</v>
      </c>
      <c r="O31" s="162"/>
      <c r="U31" s="86"/>
      <c r="V31" s="86"/>
      <c r="W31" s="86"/>
      <c r="X31" s="86"/>
      <c r="Y31" s="86"/>
    </row>
    <row r="32" spans="2:28" ht="22.5" customHeight="1" thickBot="1" x14ac:dyDescent="0.4">
      <c r="B32" s="25" t="s">
        <v>12</v>
      </c>
      <c r="C32" s="25" t="s">
        <v>13</v>
      </c>
      <c r="D32" s="25" t="s">
        <v>14</v>
      </c>
      <c r="E32" s="25" t="s">
        <v>15</v>
      </c>
      <c r="F32" s="147" t="s">
        <v>44</v>
      </c>
      <c r="G32" s="25" t="s">
        <v>16</v>
      </c>
      <c r="H32" s="27" t="s">
        <v>18</v>
      </c>
      <c r="I32" s="46"/>
      <c r="J32" s="218" t="s">
        <v>107</v>
      </c>
      <c r="K32" s="293" t="s">
        <v>37</v>
      </c>
      <c r="L32" s="294"/>
      <c r="M32" s="295"/>
      <c r="N32" s="195">
        <v>108</v>
      </c>
      <c r="O32" s="163"/>
      <c r="P32" s="86"/>
      <c r="U32" s="86"/>
      <c r="V32" s="86"/>
      <c r="W32" s="86"/>
      <c r="X32" s="86"/>
      <c r="Y32" s="86"/>
    </row>
    <row r="33" spans="2:25" ht="18.75" customHeight="1" x14ac:dyDescent="0.35">
      <c r="B33" s="28"/>
      <c r="C33" s="29"/>
      <c r="D33" s="29"/>
      <c r="E33" s="142">
        <f t="shared" ref="E33:E39" si="6">(D33-C33)*1440</f>
        <v>0</v>
      </c>
      <c r="F33" s="150">
        <v>0</v>
      </c>
      <c r="G33" s="144">
        <f t="shared" ref="G33:G39" si="7">F33+E33</f>
        <v>0</v>
      </c>
      <c r="H33" s="27" t="s">
        <v>20</v>
      </c>
      <c r="I33" s="46"/>
      <c r="J33" s="206" t="s">
        <v>56</v>
      </c>
      <c r="K33" s="296" t="s">
        <v>54</v>
      </c>
      <c r="L33" s="297"/>
      <c r="M33" s="297"/>
      <c r="N33" s="196">
        <f>M27</f>
        <v>0</v>
      </c>
      <c r="R33" s="209"/>
      <c r="U33" s="86"/>
      <c r="V33" s="86"/>
      <c r="W33" s="86"/>
      <c r="X33" s="86"/>
      <c r="Y33" s="86"/>
    </row>
    <row r="34" spans="2:25" ht="14.25" customHeight="1" x14ac:dyDescent="0.35">
      <c r="B34" s="28"/>
      <c r="C34" s="29"/>
      <c r="D34" s="29"/>
      <c r="E34" s="142">
        <f t="shared" si="6"/>
        <v>0</v>
      </c>
      <c r="F34" s="151">
        <v>0</v>
      </c>
      <c r="G34" s="144">
        <f t="shared" si="7"/>
        <v>0</v>
      </c>
      <c r="H34" s="27" t="s">
        <v>22</v>
      </c>
      <c r="J34" s="207" t="s">
        <v>57</v>
      </c>
      <c r="K34" s="261" t="s">
        <v>51</v>
      </c>
      <c r="L34" s="262"/>
      <c r="M34" s="262"/>
      <c r="N34" s="197">
        <f>SUM(N29:N33)</f>
        <v>603</v>
      </c>
      <c r="O34" s="164"/>
      <c r="U34" s="86"/>
      <c r="V34" s="86"/>
      <c r="W34" s="86"/>
      <c r="X34" s="86"/>
      <c r="Y34" s="86"/>
    </row>
    <row r="35" spans="2:25" ht="14.25" customHeight="1" thickBot="1" x14ac:dyDescent="0.4">
      <c r="B35" s="28"/>
      <c r="C35" s="29"/>
      <c r="D35" s="29"/>
      <c r="E35" s="142">
        <f t="shared" si="6"/>
        <v>0</v>
      </c>
      <c r="F35" s="151">
        <v>0</v>
      </c>
      <c r="G35" s="144">
        <f t="shared" si="7"/>
        <v>0</v>
      </c>
      <c r="H35" s="36" t="s">
        <v>23</v>
      </c>
      <c r="J35" s="202" t="s">
        <v>59</v>
      </c>
      <c r="K35" s="198" t="s">
        <v>38</v>
      </c>
      <c r="L35" s="199"/>
      <c r="M35" s="199"/>
      <c r="N35" s="200">
        <f>H18+H30+H42+P16</f>
        <v>552.59999999999991</v>
      </c>
      <c r="O35" s="163"/>
      <c r="U35" s="86"/>
      <c r="V35" s="86"/>
      <c r="W35" s="86"/>
      <c r="X35" s="86"/>
      <c r="Y35" s="86"/>
    </row>
    <row r="36" spans="2:25" ht="14.25" customHeight="1" thickBot="1" x14ac:dyDescent="0.4">
      <c r="B36" s="28"/>
      <c r="C36" s="29"/>
      <c r="D36" s="29"/>
      <c r="E36" s="142">
        <f t="shared" si="6"/>
        <v>0</v>
      </c>
      <c r="F36" s="151">
        <v>0</v>
      </c>
      <c r="G36" s="145">
        <f t="shared" si="7"/>
        <v>0</v>
      </c>
      <c r="H36" s="154">
        <v>0</v>
      </c>
      <c r="J36" s="203"/>
      <c r="K36" s="169" t="s">
        <v>63</v>
      </c>
      <c r="L36" s="168"/>
      <c r="M36" s="168"/>
      <c r="N36" s="201">
        <v>0</v>
      </c>
      <c r="O36" s="178"/>
      <c r="U36" s="86"/>
      <c r="V36" s="86"/>
      <c r="W36" s="86"/>
      <c r="X36" s="86"/>
      <c r="Y36" s="86"/>
    </row>
    <row r="37" spans="2:25" ht="14.25" customHeight="1" thickBot="1" x14ac:dyDescent="0.4">
      <c r="B37" s="28"/>
      <c r="C37" s="29"/>
      <c r="D37" s="29"/>
      <c r="E37" s="142">
        <f t="shared" si="6"/>
        <v>0</v>
      </c>
      <c r="F37" s="151">
        <v>0</v>
      </c>
      <c r="G37" s="144">
        <f t="shared" si="7"/>
        <v>0</v>
      </c>
      <c r="H37" s="148"/>
      <c r="J37" s="204"/>
      <c r="K37" s="170" t="s">
        <v>52</v>
      </c>
      <c r="L37" s="168"/>
      <c r="M37" s="168"/>
      <c r="N37" s="217">
        <f>SUM(N35:N36)</f>
        <v>552.59999999999991</v>
      </c>
      <c r="O37" s="140"/>
      <c r="P37" s="86"/>
      <c r="U37" s="86"/>
      <c r="V37" s="86"/>
      <c r="W37" s="86"/>
      <c r="X37" s="86"/>
      <c r="Y37" s="86"/>
    </row>
    <row r="38" spans="2:25" ht="14.25" customHeight="1" thickBot="1" x14ac:dyDescent="0.4">
      <c r="B38" s="28"/>
      <c r="C38" s="29"/>
      <c r="D38" s="29"/>
      <c r="E38" s="142">
        <f t="shared" si="6"/>
        <v>0</v>
      </c>
      <c r="F38" s="151">
        <v>0</v>
      </c>
      <c r="G38" s="144">
        <f t="shared" si="7"/>
        <v>0</v>
      </c>
      <c r="H38" s="27" t="s">
        <v>26</v>
      </c>
      <c r="J38" s="263" t="s">
        <v>97</v>
      </c>
      <c r="K38" s="291" t="s">
        <v>98</v>
      </c>
      <c r="L38" s="292"/>
      <c r="M38" s="292"/>
      <c r="N38" s="224">
        <f>SUM(N34,N37)</f>
        <v>1155.5999999999999</v>
      </c>
      <c r="O38" s="140"/>
      <c r="P38" s="86"/>
      <c r="Q38" s="88"/>
      <c r="R38" s="86"/>
      <c r="S38" s="86"/>
      <c r="T38" s="86"/>
      <c r="U38" s="86"/>
      <c r="V38" s="86"/>
      <c r="W38" s="86"/>
      <c r="X38" s="86"/>
      <c r="Y38" s="86"/>
    </row>
    <row r="39" spans="2:25" ht="14.25" customHeight="1" thickBot="1" x14ac:dyDescent="0.4">
      <c r="B39" s="28"/>
      <c r="C39" s="29"/>
      <c r="D39" s="29"/>
      <c r="E39" s="142">
        <f t="shared" si="6"/>
        <v>0</v>
      </c>
      <c r="F39" s="152">
        <v>0</v>
      </c>
      <c r="G39" s="146">
        <f t="shared" si="7"/>
        <v>0</v>
      </c>
      <c r="H39" s="27" t="s">
        <v>22</v>
      </c>
      <c r="J39" s="264"/>
      <c r="K39" s="225" t="s">
        <v>104</v>
      </c>
      <c r="L39" s="226"/>
      <c r="M39" s="226"/>
      <c r="N39" s="227">
        <v>0</v>
      </c>
      <c r="O39" s="178"/>
      <c r="P39" s="86"/>
      <c r="Q39" s="88"/>
      <c r="R39" s="86"/>
      <c r="S39" s="86"/>
      <c r="T39" s="86"/>
      <c r="U39" s="86"/>
      <c r="V39" s="86"/>
      <c r="W39" s="86"/>
      <c r="X39" s="86"/>
      <c r="Y39" s="86"/>
    </row>
    <row r="40" spans="2:25" ht="14.25" customHeight="1" thickBot="1" x14ac:dyDescent="0.4">
      <c r="B40" s="32"/>
      <c r="C40" s="33"/>
      <c r="D40" s="33"/>
      <c r="E40" s="34"/>
      <c r="F40" s="35" t="s">
        <v>28</v>
      </c>
      <c r="G40" s="153">
        <v>0</v>
      </c>
      <c r="H40" s="143" t="s">
        <v>27</v>
      </c>
      <c r="J40" s="214"/>
      <c r="K40" s="215"/>
      <c r="L40" s="216"/>
      <c r="M40" s="216"/>
      <c r="N40" s="228" t="s">
        <v>49</v>
      </c>
      <c r="O40" s="228" t="s">
        <v>48</v>
      </c>
      <c r="P40" s="86"/>
      <c r="Q40" s="88"/>
      <c r="R40" s="86"/>
      <c r="S40" s="86"/>
      <c r="T40" s="86"/>
      <c r="U40" s="86"/>
      <c r="V40" s="86"/>
      <c r="W40" s="86"/>
      <c r="X40" s="86"/>
      <c r="Y40" s="86"/>
    </row>
    <row r="41" spans="2:25" ht="14.25" customHeight="1" x14ac:dyDescent="0.35">
      <c r="B41" s="32"/>
      <c r="C41" s="37"/>
      <c r="D41" s="37"/>
      <c r="E41" s="38"/>
      <c r="F41" s="35" t="s">
        <v>30</v>
      </c>
      <c r="G41" s="149">
        <f>SUM(G33+G34+G35+G36+G37+G38+G39)-G40</f>
        <v>0</v>
      </c>
      <c r="H41" s="36" t="s">
        <v>29</v>
      </c>
      <c r="J41" s="219" t="s">
        <v>99</v>
      </c>
      <c r="K41" s="220"/>
      <c r="L41" s="221"/>
      <c r="M41" s="221"/>
      <c r="N41" s="222">
        <f>SUM(N34,N37,N39)</f>
        <v>1155.5999999999999</v>
      </c>
      <c r="O41" s="223">
        <f>MIN(1,ROUND(N41/1098,2))</f>
        <v>1</v>
      </c>
      <c r="P41" s="86"/>
      <c r="Q41" s="93"/>
      <c r="R41" s="86"/>
      <c r="S41" s="86"/>
      <c r="T41" s="86"/>
      <c r="U41" s="86"/>
      <c r="V41" s="86"/>
      <c r="W41" s="86"/>
      <c r="X41" s="86"/>
      <c r="Y41" s="86"/>
    </row>
    <row r="42" spans="2:25" ht="14.25" customHeight="1" thickBot="1" x14ac:dyDescent="0.4">
      <c r="B42" s="48"/>
      <c r="C42" s="49"/>
      <c r="D42" s="49"/>
      <c r="E42" s="50"/>
      <c r="F42" s="51" t="s">
        <v>31</v>
      </c>
      <c r="G42" s="52">
        <f>ROUND(G41/60,2)</f>
        <v>0</v>
      </c>
      <c r="H42" s="83">
        <f>H36*G42</f>
        <v>0</v>
      </c>
      <c r="J42" s="229" t="s">
        <v>102</v>
      </c>
      <c r="K42" s="91"/>
      <c r="L42" s="92"/>
      <c r="M42" s="92"/>
      <c r="N42" s="139"/>
      <c r="P42" s="86"/>
      <c r="Q42" s="95"/>
      <c r="R42" s="86"/>
      <c r="S42" s="86"/>
      <c r="T42" s="86"/>
      <c r="U42" s="86"/>
      <c r="V42" s="86"/>
      <c r="W42" s="86"/>
      <c r="X42" s="86"/>
      <c r="Y42" s="86"/>
    </row>
    <row r="43" spans="2:25" ht="15" customHeight="1" thickTop="1" x14ac:dyDescent="0.35">
      <c r="J43" s="94"/>
      <c r="P43" s="86"/>
      <c r="Q43" s="86"/>
      <c r="R43" s="86"/>
      <c r="S43" s="86"/>
      <c r="T43" s="86"/>
      <c r="U43" s="86"/>
      <c r="V43" s="86"/>
      <c r="W43" s="86"/>
      <c r="X43" s="86"/>
      <c r="Y43" s="86"/>
    </row>
    <row r="44" spans="2:25" ht="15" customHeight="1" x14ac:dyDescent="0.35">
      <c r="J44" s="96"/>
      <c r="L44" s="97"/>
      <c r="M44" s="98"/>
      <c r="N44" s="98"/>
      <c r="P44" s="86"/>
      <c r="Q44" s="86"/>
      <c r="R44" s="86"/>
      <c r="S44" s="86"/>
      <c r="T44" s="86"/>
      <c r="U44" s="86"/>
      <c r="V44" s="86"/>
      <c r="W44" s="86"/>
      <c r="X44" s="86"/>
      <c r="Y44" s="86"/>
    </row>
    <row r="45" spans="2:25" ht="15" customHeight="1" x14ac:dyDescent="0.35">
      <c r="L45" s="99"/>
      <c r="O45" s="90"/>
      <c r="Q45" s="86"/>
      <c r="R45" s="86"/>
      <c r="S45" s="86"/>
      <c r="T45" s="86"/>
      <c r="U45" s="86"/>
      <c r="V45" s="86"/>
      <c r="W45" s="86"/>
      <c r="X45" s="86"/>
      <c r="Y45" s="86"/>
    </row>
    <row r="46" spans="2:25" ht="15" customHeight="1" x14ac:dyDescent="0.35">
      <c r="J46" s="100"/>
      <c r="L46" s="99"/>
      <c r="O46" s="73"/>
      <c r="P46" s="86"/>
      <c r="Q46" s="86"/>
      <c r="R46" s="86"/>
      <c r="S46" s="86"/>
      <c r="T46" s="86"/>
      <c r="U46" s="86"/>
      <c r="V46" s="86"/>
      <c r="W46" s="86"/>
      <c r="X46" s="86"/>
      <c r="Y46" s="86"/>
    </row>
    <row r="47" spans="2:25" ht="15" customHeight="1" x14ac:dyDescent="0.35">
      <c r="J47" s="100"/>
      <c r="K47" s="89"/>
      <c r="L47" s="90"/>
      <c r="M47" s="90"/>
      <c r="N47" s="101"/>
      <c r="P47" s="86"/>
      <c r="Q47" s="86"/>
      <c r="R47" s="86"/>
      <c r="S47" s="86"/>
      <c r="T47" s="86"/>
      <c r="U47" s="86"/>
      <c r="V47" s="86"/>
      <c r="W47" s="86"/>
      <c r="X47" s="86"/>
      <c r="Y47" s="86"/>
    </row>
    <row r="48" spans="2:25" ht="15" customHeight="1" x14ac:dyDescent="0.35">
      <c r="K48" s="73"/>
      <c r="L48" s="73"/>
      <c r="M48" s="73"/>
      <c r="N48" s="73"/>
      <c r="P48" s="86"/>
      <c r="Q48" s="86"/>
      <c r="R48" s="86"/>
      <c r="S48" s="86"/>
      <c r="T48" s="86"/>
      <c r="U48" s="86"/>
      <c r="V48" s="86"/>
      <c r="W48" s="86"/>
      <c r="X48" s="86"/>
      <c r="Y48" s="86"/>
    </row>
    <row r="49" spans="2:25" ht="15" customHeight="1" x14ac:dyDescent="0.35">
      <c r="P49" s="86"/>
      <c r="Q49" s="86"/>
      <c r="R49" s="86"/>
      <c r="S49" s="86"/>
      <c r="T49" s="86"/>
      <c r="U49" s="86"/>
      <c r="V49" s="86"/>
      <c r="W49" s="86"/>
      <c r="X49" s="86"/>
      <c r="Y49" s="86"/>
    </row>
    <row r="50" spans="2:25" ht="15" customHeight="1" x14ac:dyDescent="0.35">
      <c r="P50" s="86"/>
      <c r="Q50" s="86"/>
      <c r="R50" s="86"/>
      <c r="S50" s="86"/>
      <c r="T50" s="86"/>
      <c r="U50" s="86"/>
      <c r="V50" s="86"/>
      <c r="W50" s="86"/>
      <c r="X50" s="86"/>
      <c r="Y50" s="86"/>
    </row>
    <row r="51" spans="2:25" ht="15.75" customHeight="1" x14ac:dyDescent="0.35">
      <c r="P51" s="86"/>
      <c r="Q51" s="86"/>
      <c r="R51" s="86"/>
      <c r="S51" s="86"/>
      <c r="T51" s="86"/>
      <c r="U51" s="86"/>
      <c r="V51" s="86"/>
      <c r="W51" s="86"/>
      <c r="X51" s="86"/>
      <c r="Y51" s="86"/>
    </row>
    <row r="52" spans="2:25" ht="15.75" customHeight="1" x14ac:dyDescent="0.35">
      <c r="P52" s="86"/>
      <c r="Q52" s="86"/>
      <c r="R52" s="86"/>
      <c r="S52" s="86"/>
      <c r="T52" s="86"/>
      <c r="U52" s="86"/>
      <c r="V52" s="86"/>
      <c r="W52" s="86"/>
      <c r="X52" s="86"/>
      <c r="Y52" s="86"/>
    </row>
    <row r="53" spans="2:25" ht="12" customHeight="1" x14ac:dyDescent="0.45">
      <c r="B53" s="270"/>
      <c r="C53" s="270"/>
      <c r="P53" s="86"/>
      <c r="Q53" s="86"/>
      <c r="R53" s="86"/>
      <c r="S53" s="86"/>
      <c r="T53" s="86"/>
      <c r="U53" s="86"/>
      <c r="V53" s="86"/>
      <c r="W53" s="86"/>
      <c r="X53" s="86"/>
      <c r="Y53" s="86"/>
    </row>
    <row r="54" spans="2:25" ht="15.75" customHeight="1" x14ac:dyDescent="0.35">
      <c r="B54" s="58"/>
      <c r="C54" s="58"/>
      <c r="J54" s="102"/>
      <c r="P54" s="86"/>
      <c r="Q54" s="86"/>
      <c r="R54" s="86"/>
      <c r="S54" s="86"/>
      <c r="T54" s="86"/>
      <c r="U54" s="86"/>
      <c r="V54" s="86"/>
      <c r="W54" s="86"/>
      <c r="X54" s="86"/>
      <c r="Y54" s="86"/>
    </row>
    <row r="55" spans="2:25" ht="15.75" customHeight="1" x14ac:dyDescent="0.35">
      <c r="C55" s="37"/>
      <c r="H55" s="104"/>
      <c r="J55" s="103"/>
      <c r="P55" s="86"/>
      <c r="Q55" s="86"/>
      <c r="R55" s="86"/>
      <c r="S55" s="86"/>
      <c r="T55" s="86"/>
      <c r="U55" s="86"/>
      <c r="V55" s="86"/>
      <c r="W55" s="86"/>
      <c r="X55" s="86"/>
      <c r="Y55" s="86"/>
    </row>
    <row r="56" spans="2:25" ht="15.75" customHeight="1" x14ac:dyDescent="0.35">
      <c r="C56" s="37"/>
      <c r="H56" s="106"/>
      <c r="J56" s="105"/>
      <c r="P56" s="86"/>
      <c r="Q56" s="86"/>
      <c r="R56" s="86"/>
      <c r="S56" s="86"/>
      <c r="T56" s="86"/>
      <c r="U56" s="86"/>
      <c r="V56" s="86"/>
      <c r="W56" s="86"/>
      <c r="X56" s="86"/>
      <c r="Y56" s="86"/>
    </row>
    <row r="57" spans="2:25" ht="15.75" customHeight="1" x14ac:dyDescent="0.35">
      <c r="B57" s="107"/>
      <c r="H57" s="106"/>
      <c r="J57" s="103"/>
      <c r="P57" s="86"/>
      <c r="Q57" s="86"/>
      <c r="R57" s="86"/>
      <c r="S57" s="86"/>
      <c r="T57" s="86"/>
      <c r="U57" s="86"/>
      <c r="V57" s="86"/>
      <c r="W57" s="86"/>
      <c r="X57" s="86"/>
      <c r="Y57" s="86"/>
    </row>
    <row r="58" spans="2:25" ht="15.75" customHeight="1" x14ac:dyDescent="0.35">
      <c r="B58" s="108"/>
      <c r="C58" s="109"/>
      <c r="H58" s="106"/>
      <c r="J58" s="103"/>
      <c r="P58" s="86"/>
      <c r="Q58" s="86"/>
      <c r="R58" s="86"/>
      <c r="S58" s="86"/>
      <c r="T58" s="86"/>
      <c r="U58" s="86"/>
      <c r="V58" s="86"/>
      <c r="W58" s="86"/>
      <c r="X58" s="86"/>
      <c r="Y58" s="86"/>
    </row>
    <row r="59" spans="2:25" ht="15.75" customHeight="1" x14ac:dyDescent="0.35">
      <c r="B59" s="109"/>
      <c r="C59" s="109"/>
      <c r="H59" s="106"/>
      <c r="J59" s="103"/>
      <c r="P59" s="86"/>
    </row>
    <row r="60" spans="2:25" ht="15.75" customHeight="1" x14ac:dyDescent="0.35">
      <c r="B60" s="109"/>
      <c r="C60" s="109"/>
      <c r="H60" s="106"/>
      <c r="J60" s="103"/>
    </row>
    <row r="61" spans="2:25" x14ac:dyDescent="0.35">
      <c r="B61" s="109"/>
      <c r="C61" s="109"/>
      <c r="H61" s="106"/>
    </row>
    <row r="62" spans="2:25" x14ac:dyDescent="0.35">
      <c r="B62" s="37"/>
      <c r="C62" s="110"/>
      <c r="H62" s="106"/>
    </row>
    <row r="63" spans="2:25" x14ac:dyDescent="0.35">
      <c r="B63" s="37"/>
      <c r="C63" s="110"/>
      <c r="H63" s="111"/>
    </row>
    <row r="64" spans="2:25" x14ac:dyDescent="0.35">
      <c r="B64" s="37"/>
      <c r="C64" s="110"/>
      <c r="H64" s="111"/>
    </row>
  </sheetData>
  <sheetProtection formatCells="0" formatColumns="0" formatRows="0" insertColumns="0" insertRows="0" insertHyperlinks="0" deleteColumns="0" deleteRows="0" selectLockedCells="1" sort="0" autoFilter="0" pivotTables="0"/>
  <mergeCells count="19">
    <mergeCell ref="A1:C1"/>
    <mergeCell ref="F1:J1"/>
    <mergeCell ref="L1:N1"/>
    <mergeCell ref="A2:C2"/>
    <mergeCell ref="F3:J3"/>
    <mergeCell ref="L3:M3"/>
    <mergeCell ref="B53:C53"/>
    <mergeCell ref="B5:H5"/>
    <mergeCell ref="J5:P5"/>
    <mergeCell ref="J19:P21"/>
    <mergeCell ref="K29:M29"/>
    <mergeCell ref="J30:J31"/>
    <mergeCell ref="K30:M30"/>
    <mergeCell ref="K31:M31"/>
    <mergeCell ref="K32:M32"/>
    <mergeCell ref="K33:M33"/>
    <mergeCell ref="K34:M34"/>
    <mergeCell ref="J38:J39"/>
    <mergeCell ref="K38:M38"/>
  </mergeCells>
  <pageMargins left="0.17" right="0.19" top="0.26" bottom="0.21" header="0.2" footer="0.16"/>
  <pageSetup scale="94" orientation="landscape" r:id="rId1"/>
  <headerFooter alignWithMargins="0">
    <oddHeader xml:space="preserve">&amp;L
&amp;R
</oddHeader>
    <oddFooter xml:space="preserve">&amp;R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B64"/>
  <sheetViews>
    <sheetView zoomScaleNormal="100" workbookViewId="0">
      <selection activeCell="P3" sqref="P3"/>
    </sheetView>
  </sheetViews>
  <sheetFormatPr defaultColWidth="9.1796875" defaultRowHeight="14.5" x14ac:dyDescent="0.35"/>
  <cols>
    <col min="1" max="1" width="1.81640625" style="23" customWidth="1"/>
    <col min="2" max="2" width="13" style="23" customWidth="1"/>
    <col min="3" max="4" width="9.7265625" style="23" customWidth="1"/>
    <col min="5" max="5" width="6.1796875" style="23" customWidth="1"/>
    <col min="6" max="6" width="8.7265625" style="23" customWidth="1"/>
    <col min="7" max="7" width="6.7265625" style="23" customWidth="1"/>
    <col min="8" max="8" width="12.7265625" style="23" customWidth="1"/>
    <col min="9" max="9" width="1.1796875" style="23" customWidth="1"/>
    <col min="10" max="10" width="19" style="23" customWidth="1"/>
    <col min="11" max="11" width="9" style="23" customWidth="1"/>
    <col min="12" max="12" width="8.81640625" style="23" customWidth="1"/>
    <col min="13" max="13" width="6.7265625" style="23" customWidth="1"/>
    <col min="14" max="14" width="8.7265625" style="23" customWidth="1"/>
    <col min="15" max="15" width="8.26953125" style="23" customWidth="1"/>
    <col min="16" max="16" width="13" style="23" customWidth="1"/>
    <col min="17" max="16384" width="9.1796875" style="23"/>
  </cols>
  <sheetData>
    <row r="1" spans="1:16" s="9" customFormat="1" ht="15" customHeight="1" x14ac:dyDescent="0.35">
      <c r="A1" s="271" t="s">
        <v>46</v>
      </c>
      <c r="B1" s="241"/>
      <c r="C1" s="241"/>
      <c r="E1" s="10" t="s">
        <v>0</v>
      </c>
      <c r="F1" s="286" t="s">
        <v>75</v>
      </c>
      <c r="G1" s="286"/>
      <c r="H1" s="286"/>
      <c r="I1" s="286"/>
      <c r="J1" s="286"/>
      <c r="K1" s="11" t="s">
        <v>1</v>
      </c>
      <c r="L1" s="265" t="s">
        <v>76</v>
      </c>
      <c r="M1" s="265"/>
      <c r="N1" s="265"/>
      <c r="O1" s="12" t="s">
        <v>7</v>
      </c>
      <c r="P1" s="13" t="s">
        <v>77</v>
      </c>
    </row>
    <row r="2" spans="1:16" s="9" customFormat="1" ht="13.5" customHeight="1" x14ac:dyDescent="0.35">
      <c r="A2" s="272" t="s">
        <v>8</v>
      </c>
      <c r="B2" s="241"/>
      <c r="C2" s="241"/>
      <c r="D2" s="14"/>
      <c r="E2" s="15"/>
      <c r="F2" s="16"/>
      <c r="G2" s="12"/>
      <c r="H2" s="16"/>
      <c r="I2" s="12"/>
      <c r="J2" s="16"/>
      <c r="K2" s="17"/>
      <c r="M2" s="18"/>
      <c r="N2" s="18"/>
      <c r="O2" s="18"/>
      <c r="P2" s="18"/>
    </row>
    <row r="3" spans="1:16" s="21" customFormat="1" ht="15" customHeight="1" x14ac:dyDescent="0.35">
      <c r="A3" s="19"/>
      <c r="B3" s="20"/>
      <c r="C3" s="20"/>
      <c r="E3" s="11" t="s">
        <v>65</v>
      </c>
      <c r="F3" s="298" t="s">
        <v>90</v>
      </c>
      <c r="G3" s="299"/>
      <c r="H3" s="299"/>
      <c r="I3" s="299"/>
      <c r="J3" s="299"/>
      <c r="K3" s="22" t="s">
        <v>74</v>
      </c>
      <c r="L3" s="266">
        <v>1</v>
      </c>
      <c r="M3" s="266"/>
      <c r="O3" s="11" t="s">
        <v>2</v>
      </c>
      <c r="P3" s="13" t="s">
        <v>109</v>
      </c>
    </row>
    <row r="4" spans="1:16" ht="7.5" customHeight="1" x14ac:dyDescent="0.35">
      <c r="F4" s="24"/>
      <c r="G4" s="24"/>
      <c r="H4" s="24"/>
      <c r="I4" s="24"/>
      <c r="J4" s="24"/>
      <c r="M4" s="24"/>
      <c r="N4" s="24"/>
      <c r="O4" s="24"/>
      <c r="P4" s="24"/>
    </row>
    <row r="5" spans="1:16" ht="15" customHeight="1" x14ac:dyDescent="0.35">
      <c r="B5" s="267" t="s">
        <v>10</v>
      </c>
      <c r="C5" s="268"/>
      <c r="D5" s="268"/>
      <c r="E5" s="268"/>
      <c r="F5" s="268"/>
      <c r="G5" s="268"/>
      <c r="H5" s="269"/>
      <c r="J5" s="267" t="s">
        <v>11</v>
      </c>
      <c r="K5" s="268"/>
      <c r="L5" s="268"/>
      <c r="M5" s="268"/>
      <c r="N5" s="268"/>
      <c r="O5" s="268"/>
      <c r="P5" s="269"/>
    </row>
    <row r="6" spans="1:16" ht="26.25" customHeight="1" thickBot="1" x14ac:dyDescent="0.4">
      <c r="B6" s="25" t="s">
        <v>12</v>
      </c>
      <c r="C6" s="25" t="s">
        <v>13</v>
      </c>
      <c r="D6" s="25" t="s">
        <v>14</v>
      </c>
      <c r="E6" s="25" t="s">
        <v>15</v>
      </c>
      <c r="F6" s="147" t="s">
        <v>44</v>
      </c>
      <c r="G6" s="25" t="s">
        <v>16</v>
      </c>
      <c r="H6" s="26" t="s">
        <v>17</v>
      </c>
      <c r="J6" s="25" t="s">
        <v>12</v>
      </c>
      <c r="K6" s="25" t="s">
        <v>13</v>
      </c>
      <c r="L6" s="25" t="s">
        <v>14</v>
      </c>
      <c r="M6" s="25" t="s">
        <v>15</v>
      </c>
      <c r="N6" s="147" t="s">
        <v>44</v>
      </c>
      <c r="O6" s="25" t="s">
        <v>16</v>
      </c>
      <c r="P6" s="27" t="s">
        <v>18</v>
      </c>
    </row>
    <row r="7" spans="1:16" ht="14.25" customHeight="1" x14ac:dyDescent="0.35">
      <c r="B7" s="181" t="s">
        <v>85</v>
      </c>
      <c r="C7" s="180">
        <v>0.28819444444444448</v>
      </c>
      <c r="D7" s="180">
        <v>0.38194444444444442</v>
      </c>
      <c r="E7" s="142">
        <f t="shared" ref="E7:E15" si="0">(D7-C7)*1440</f>
        <v>134.99999999999991</v>
      </c>
      <c r="F7" s="188">
        <v>0</v>
      </c>
      <c r="G7" s="187">
        <v>0</v>
      </c>
      <c r="H7" s="27" t="s">
        <v>19</v>
      </c>
      <c r="J7" s="28"/>
      <c r="K7" s="29"/>
      <c r="L7" s="29"/>
      <c r="M7" s="142">
        <f t="shared" ref="M7:M13" si="1">(L7-K7)*1440</f>
        <v>0</v>
      </c>
      <c r="N7" s="150">
        <v>0</v>
      </c>
      <c r="O7" s="144">
        <f t="shared" ref="O7:O13" si="2">N7+M7</f>
        <v>0</v>
      </c>
      <c r="P7" s="27" t="s">
        <v>20</v>
      </c>
    </row>
    <row r="8" spans="1:16" ht="14.25" customHeight="1" x14ac:dyDescent="0.35">
      <c r="B8" s="181" t="s">
        <v>84</v>
      </c>
      <c r="C8" s="180">
        <v>0.38194444444444442</v>
      </c>
      <c r="D8" s="180">
        <v>0.4069444444444445</v>
      </c>
      <c r="E8" s="142">
        <f t="shared" si="0"/>
        <v>36.000000000000114</v>
      </c>
      <c r="F8" s="189">
        <v>0</v>
      </c>
      <c r="G8" s="187">
        <v>0</v>
      </c>
      <c r="H8" s="27" t="s">
        <v>21</v>
      </c>
      <c r="J8" s="31"/>
      <c r="K8" s="29"/>
      <c r="L8" s="29"/>
      <c r="M8" s="142">
        <f t="shared" si="1"/>
        <v>0</v>
      </c>
      <c r="N8" s="151">
        <v>0</v>
      </c>
      <c r="O8" s="144">
        <f t="shared" si="2"/>
        <v>0</v>
      </c>
      <c r="P8" s="27" t="s">
        <v>22</v>
      </c>
    </row>
    <row r="9" spans="1:16" ht="14.25" customHeight="1" thickBot="1" x14ac:dyDescent="0.4">
      <c r="B9" s="181" t="s">
        <v>78</v>
      </c>
      <c r="C9" s="29">
        <v>0.40972222222222227</v>
      </c>
      <c r="D9" s="29">
        <v>0.44444444444444442</v>
      </c>
      <c r="E9" s="142">
        <f t="shared" si="0"/>
        <v>49.999999999999901</v>
      </c>
      <c r="F9" s="159">
        <v>0</v>
      </c>
      <c r="G9" s="155">
        <f>E9+F9</f>
        <v>49.999999999999901</v>
      </c>
      <c r="H9" s="36" t="s">
        <v>23</v>
      </c>
      <c r="J9" s="31"/>
      <c r="K9" s="29"/>
      <c r="L9" s="29"/>
      <c r="M9" s="142">
        <f t="shared" si="1"/>
        <v>0</v>
      </c>
      <c r="N9" s="151">
        <v>0</v>
      </c>
      <c r="O9" s="144">
        <f t="shared" si="2"/>
        <v>0</v>
      </c>
      <c r="P9" s="36" t="s">
        <v>23</v>
      </c>
    </row>
    <row r="10" spans="1:16" ht="14.25" customHeight="1" thickBot="1" x14ac:dyDescent="0.4">
      <c r="B10" s="181" t="s">
        <v>79</v>
      </c>
      <c r="C10" s="29">
        <v>0.44444444444444442</v>
      </c>
      <c r="D10" s="29">
        <v>0.46527777777777773</v>
      </c>
      <c r="E10" s="142">
        <f t="shared" si="0"/>
        <v>29.999999999999972</v>
      </c>
      <c r="F10" s="159">
        <v>0</v>
      </c>
      <c r="G10" s="156">
        <f t="shared" ref="G10:G15" si="3">E10+F10</f>
        <v>29.999999999999972</v>
      </c>
      <c r="H10" s="154">
        <v>174</v>
      </c>
      <c r="J10" s="31"/>
      <c r="K10" s="29"/>
      <c r="L10" s="29"/>
      <c r="M10" s="142">
        <f t="shared" si="1"/>
        <v>0</v>
      </c>
      <c r="N10" s="151">
        <v>0</v>
      </c>
      <c r="O10" s="145">
        <f t="shared" si="2"/>
        <v>0</v>
      </c>
      <c r="P10" s="154">
        <v>0</v>
      </c>
    </row>
    <row r="11" spans="1:16" ht="14.25" customHeight="1" x14ac:dyDescent="0.35">
      <c r="B11" s="181" t="s">
        <v>80</v>
      </c>
      <c r="C11" s="29">
        <v>0.47083333333333338</v>
      </c>
      <c r="D11" s="29">
        <v>0.51111111111111118</v>
      </c>
      <c r="E11" s="142">
        <f t="shared" si="0"/>
        <v>58.000000000000036</v>
      </c>
      <c r="F11" s="159">
        <v>5</v>
      </c>
      <c r="G11" s="155">
        <f t="shared" si="3"/>
        <v>63.000000000000036</v>
      </c>
      <c r="H11" s="148"/>
      <c r="J11" s="31"/>
      <c r="K11" s="29"/>
      <c r="L11" s="29"/>
      <c r="M11" s="142">
        <f t="shared" si="1"/>
        <v>0</v>
      </c>
      <c r="N11" s="151">
        <v>0</v>
      </c>
      <c r="O11" s="144">
        <f t="shared" si="2"/>
        <v>0</v>
      </c>
      <c r="P11" s="148"/>
    </row>
    <row r="12" spans="1:16" ht="14.25" customHeight="1" x14ac:dyDescent="0.35">
      <c r="B12" s="181" t="s">
        <v>81</v>
      </c>
      <c r="C12" s="29">
        <v>0.51666666666666672</v>
      </c>
      <c r="D12" s="29">
        <v>0.55694444444444446</v>
      </c>
      <c r="E12" s="142">
        <f t="shared" si="0"/>
        <v>57.999999999999957</v>
      </c>
      <c r="F12" s="159">
        <v>5</v>
      </c>
      <c r="G12" s="155">
        <f t="shared" si="3"/>
        <v>62.999999999999957</v>
      </c>
      <c r="H12" s="27" t="s">
        <v>26</v>
      </c>
      <c r="J12" s="31"/>
      <c r="K12" s="29"/>
      <c r="L12" s="29"/>
      <c r="M12" s="142">
        <f t="shared" si="1"/>
        <v>0</v>
      </c>
      <c r="N12" s="151">
        <v>0</v>
      </c>
      <c r="O12" s="144">
        <f t="shared" si="2"/>
        <v>0</v>
      </c>
      <c r="P12" s="27" t="s">
        <v>26</v>
      </c>
    </row>
    <row r="13" spans="1:16" ht="14.25" customHeight="1" thickBot="1" x14ac:dyDescent="0.4">
      <c r="B13" s="181" t="s">
        <v>82</v>
      </c>
      <c r="C13" s="29">
        <v>0.5625</v>
      </c>
      <c r="D13" s="29">
        <v>0.60486111111111118</v>
      </c>
      <c r="E13" s="142">
        <f t="shared" si="0"/>
        <v>61.000000000000099</v>
      </c>
      <c r="F13" s="159">
        <v>0</v>
      </c>
      <c r="G13" s="155">
        <f t="shared" si="3"/>
        <v>61.000000000000099</v>
      </c>
      <c r="H13" s="27" t="s">
        <v>22</v>
      </c>
      <c r="J13" s="31"/>
      <c r="K13" s="29"/>
      <c r="L13" s="29"/>
      <c r="M13" s="142">
        <f t="shared" si="1"/>
        <v>0</v>
      </c>
      <c r="N13" s="152">
        <v>0</v>
      </c>
      <c r="O13" s="146">
        <f t="shared" si="2"/>
        <v>0</v>
      </c>
      <c r="P13" s="27" t="s">
        <v>22</v>
      </c>
    </row>
    <row r="14" spans="1:16" ht="14.25" customHeight="1" thickBot="1" x14ac:dyDescent="0.4">
      <c r="B14" s="28"/>
      <c r="C14" s="29"/>
      <c r="D14" s="29"/>
      <c r="E14" s="142">
        <f t="shared" si="0"/>
        <v>0</v>
      </c>
      <c r="F14" s="159">
        <v>0</v>
      </c>
      <c r="G14" s="155">
        <f t="shared" si="3"/>
        <v>0</v>
      </c>
      <c r="H14" s="27" t="s">
        <v>27</v>
      </c>
      <c r="J14" s="32"/>
      <c r="K14" s="33"/>
      <c r="L14" s="33"/>
      <c r="M14" s="34"/>
      <c r="N14" s="35" t="s">
        <v>28</v>
      </c>
      <c r="O14" s="153">
        <v>0</v>
      </c>
      <c r="P14" s="143" t="s">
        <v>27</v>
      </c>
    </row>
    <row r="15" spans="1:16" ht="14.25" customHeight="1" thickBot="1" x14ac:dyDescent="0.4">
      <c r="B15" s="28"/>
      <c r="C15" s="29"/>
      <c r="D15" s="29"/>
      <c r="E15" s="142">
        <f t="shared" si="0"/>
        <v>0</v>
      </c>
      <c r="F15" s="160">
        <v>0</v>
      </c>
      <c r="G15" s="157">
        <f t="shared" si="3"/>
        <v>0</v>
      </c>
      <c r="H15" s="36" t="s">
        <v>29</v>
      </c>
      <c r="J15" s="32"/>
      <c r="K15" s="37"/>
      <c r="L15" s="37"/>
      <c r="M15" s="38"/>
      <c r="N15" s="35" t="s">
        <v>30</v>
      </c>
      <c r="O15" s="149">
        <f>SUM(O7+O8+O9+O10+O11+O12+O13)-O14</f>
        <v>0</v>
      </c>
      <c r="P15" s="36" t="s">
        <v>29</v>
      </c>
    </row>
    <row r="16" spans="1:16" ht="14.25" customHeight="1" thickBot="1" x14ac:dyDescent="0.4">
      <c r="B16" s="32"/>
      <c r="C16" s="33"/>
      <c r="D16" s="33"/>
      <c r="E16" s="34"/>
      <c r="F16" s="35" t="s">
        <v>28</v>
      </c>
      <c r="G16" s="153">
        <v>30</v>
      </c>
      <c r="H16" s="143"/>
      <c r="J16" s="39"/>
      <c r="K16" s="40"/>
      <c r="L16" s="40"/>
      <c r="M16" s="41"/>
      <c r="N16" s="42" t="s">
        <v>31</v>
      </c>
      <c r="O16" s="43">
        <f>ROUND(O15/60,2)</f>
        <v>0</v>
      </c>
      <c r="P16" s="44">
        <f>P10*O16</f>
        <v>0</v>
      </c>
    </row>
    <row r="17" spans="2:28" ht="12.65" customHeight="1" x14ac:dyDescent="0.35">
      <c r="B17" s="32"/>
      <c r="C17" s="37"/>
      <c r="D17" s="37"/>
      <c r="E17" s="38"/>
      <c r="F17" s="35" t="s">
        <v>30</v>
      </c>
      <c r="G17" s="158">
        <f>SUM(G7+G8+G9+G10+G11+G12+G13+G14+G15)-G16</f>
        <v>237</v>
      </c>
      <c r="H17" s="45"/>
      <c r="I17" s="46"/>
      <c r="J17" s="47"/>
      <c r="K17" s="47"/>
      <c r="L17" s="47"/>
      <c r="M17" s="47"/>
      <c r="N17" s="47"/>
      <c r="O17" s="47"/>
      <c r="P17" s="47"/>
    </row>
    <row r="18" spans="2:28" ht="15" customHeight="1" thickBot="1" x14ac:dyDescent="0.4">
      <c r="B18" s="48"/>
      <c r="C18" s="49"/>
      <c r="D18" s="49"/>
      <c r="E18" s="50"/>
      <c r="F18" s="51" t="s">
        <v>31</v>
      </c>
      <c r="G18" s="52">
        <f>ROUND(G17/60,2)</f>
        <v>3.95</v>
      </c>
      <c r="H18" s="53">
        <f>H10*G18</f>
        <v>687.30000000000007</v>
      </c>
      <c r="I18" s="46"/>
      <c r="J18" s="54" t="s">
        <v>64</v>
      </c>
      <c r="K18" s="55"/>
      <c r="L18" s="55"/>
      <c r="M18" s="55"/>
      <c r="N18" s="55"/>
      <c r="O18" s="55"/>
      <c r="P18" s="56"/>
    </row>
    <row r="19" spans="2:28" ht="14.25" customHeight="1" thickTop="1" x14ac:dyDescent="0.35">
      <c r="B19" s="211" t="s">
        <v>32</v>
      </c>
      <c r="C19" s="212"/>
      <c r="D19" s="212" t="s">
        <v>100</v>
      </c>
      <c r="E19" s="212"/>
      <c r="F19" s="212"/>
      <c r="G19" s="212"/>
      <c r="H19" s="213"/>
      <c r="I19" s="46"/>
      <c r="J19" s="277" t="s">
        <v>69</v>
      </c>
      <c r="K19" s="278"/>
      <c r="L19" s="278"/>
      <c r="M19" s="278"/>
      <c r="N19" s="278"/>
      <c r="O19" s="278"/>
      <c r="P19" s="279"/>
    </row>
    <row r="20" spans="2:28" ht="27.75" customHeight="1" thickBot="1" x14ac:dyDescent="0.4">
      <c r="B20" s="25" t="s">
        <v>12</v>
      </c>
      <c r="C20" s="25" t="s">
        <v>13</v>
      </c>
      <c r="D20" s="25" t="s">
        <v>14</v>
      </c>
      <c r="E20" s="25" t="s">
        <v>15</v>
      </c>
      <c r="F20" s="147" t="s">
        <v>44</v>
      </c>
      <c r="G20" s="25" t="s">
        <v>16</v>
      </c>
      <c r="H20" s="27" t="s">
        <v>18</v>
      </c>
      <c r="I20" s="46"/>
      <c r="J20" s="280"/>
      <c r="K20" s="281"/>
      <c r="L20" s="281"/>
      <c r="M20" s="281"/>
      <c r="N20" s="281"/>
      <c r="O20" s="281"/>
      <c r="P20" s="282"/>
      <c r="Q20" s="57"/>
      <c r="V20" s="58"/>
      <c r="W20" s="58"/>
      <c r="X20" s="58"/>
      <c r="Y20" s="58"/>
      <c r="Z20" s="58"/>
      <c r="AA20" s="58"/>
      <c r="AB20" s="58"/>
    </row>
    <row r="21" spans="2:28" ht="14.25" customHeight="1" x14ac:dyDescent="0.35">
      <c r="B21" s="28" t="s">
        <v>106</v>
      </c>
      <c r="C21" s="29">
        <v>0.3125</v>
      </c>
      <c r="D21" s="29">
        <v>0.38055555555555554</v>
      </c>
      <c r="E21" s="142">
        <f t="shared" ref="E21:E27" si="4">(D21-C21)*1440</f>
        <v>97.999999999999972</v>
      </c>
      <c r="F21" s="150">
        <v>8</v>
      </c>
      <c r="G21" s="144">
        <f t="shared" ref="G21:G27" si="5">F21+E21</f>
        <v>105.99999999999997</v>
      </c>
      <c r="H21" s="27" t="s">
        <v>20</v>
      </c>
      <c r="I21" s="46"/>
      <c r="J21" s="283"/>
      <c r="K21" s="284"/>
      <c r="L21" s="284"/>
      <c r="M21" s="284"/>
      <c r="N21" s="284"/>
      <c r="O21" s="284"/>
      <c r="P21" s="285"/>
      <c r="V21" s="59"/>
      <c r="W21" s="59"/>
      <c r="X21" s="59"/>
      <c r="Y21" s="59"/>
      <c r="Z21" s="59"/>
      <c r="AA21" s="59"/>
      <c r="AB21" s="60"/>
    </row>
    <row r="22" spans="2:28" ht="14.25" customHeight="1" x14ac:dyDescent="0.35">
      <c r="B22" s="28" t="s">
        <v>106</v>
      </c>
      <c r="C22" s="29">
        <v>0.38611111111111102</v>
      </c>
      <c r="D22" s="29">
        <v>0.45347222222222222</v>
      </c>
      <c r="E22" s="142">
        <f t="shared" si="4"/>
        <v>97.000000000000142</v>
      </c>
      <c r="F22" s="151">
        <v>0</v>
      </c>
      <c r="G22" s="144">
        <f t="shared" si="5"/>
        <v>97.000000000000142</v>
      </c>
      <c r="H22" s="27" t="s">
        <v>22</v>
      </c>
      <c r="I22" s="46"/>
      <c r="J22" s="171" t="s">
        <v>33</v>
      </c>
      <c r="K22" s="172"/>
      <c r="L22" s="173"/>
      <c r="M22" s="174"/>
      <c r="N22" s="172"/>
      <c r="O22" s="172"/>
      <c r="P22" s="175"/>
      <c r="V22" s="61"/>
      <c r="W22" s="62"/>
      <c r="X22" s="62"/>
      <c r="Y22" s="63"/>
      <c r="Z22" s="63"/>
      <c r="AA22" s="63"/>
      <c r="AB22" s="64"/>
    </row>
    <row r="23" spans="2:28" ht="14.25" customHeight="1" thickBot="1" x14ac:dyDescent="0.4">
      <c r="B23" s="28"/>
      <c r="C23" s="29"/>
      <c r="D23" s="29"/>
      <c r="E23" s="142">
        <f t="shared" si="4"/>
        <v>0</v>
      </c>
      <c r="F23" s="151">
        <v>0</v>
      </c>
      <c r="G23" s="144">
        <f t="shared" si="5"/>
        <v>0</v>
      </c>
      <c r="H23" s="36" t="s">
        <v>23</v>
      </c>
      <c r="I23" s="46"/>
      <c r="J23" s="176" t="s">
        <v>92</v>
      </c>
      <c r="K23" s="172"/>
      <c r="L23" s="173"/>
      <c r="M23" s="177"/>
      <c r="N23" s="172"/>
      <c r="O23" s="172"/>
      <c r="P23" s="175"/>
      <c r="V23" s="65"/>
      <c r="W23" s="62"/>
      <c r="X23" s="62"/>
      <c r="Y23" s="63"/>
      <c r="Z23" s="63"/>
      <c r="AA23" s="63"/>
      <c r="AB23" s="64"/>
    </row>
    <row r="24" spans="2:28" ht="14.25" customHeight="1" thickBot="1" x14ac:dyDescent="0.4">
      <c r="B24" s="28"/>
      <c r="C24" s="29"/>
      <c r="D24" s="29"/>
      <c r="E24" s="142">
        <f t="shared" si="4"/>
        <v>0</v>
      </c>
      <c r="F24" s="151">
        <v>0</v>
      </c>
      <c r="G24" s="145">
        <f t="shared" si="5"/>
        <v>0</v>
      </c>
      <c r="H24" s="154">
        <v>6</v>
      </c>
      <c r="I24" s="46"/>
      <c r="J24" s="66" t="s">
        <v>34</v>
      </c>
      <c r="K24" s="67"/>
      <c r="L24" s="67"/>
      <c r="M24" s="67"/>
      <c r="N24" s="67"/>
      <c r="O24" s="67"/>
      <c r="P24" s="68"/>
      <c r="V24" s="65"/>
      <c r="W24" s="62"/>
      <c r="X24" s="62"/>
      <c r="Y24" s="63"/>
      <c r="Z24" s="63"/>
      <c r="AA24" s="63"/>
      <c r="AB24" s="64"/>
    </row>
    <row r="25" spans="2:28" ht="14.25" customHeight="1" thickBot="1" x14ac:dyDescent="0.4">
      <c r="B25" s="28"/>
      <c r="C25" s="29"/>
      <c r="D25" s="29"/>
      <c r="E25" s="142">
        <f t="shared" si="4"/>
        <v>0</v>
      </c>
      <c r="F25" s="151">
        <v>0</v>
      </c>
      <c r="G25" s="144">
        <f t="shared" si="5"/>
        <v>0</v>
      </c>
      <c r="H25" s="148"/>
      <c r="I25" s="46"/>
      <c r="J25" s="69"/>
      <c r="K25" s="70"/>
      <c r="L25" s="71" t="s">
        <v>45</v>
      </c>
      <c r="M25" s="141">
        <v>0</v>
      </c>
      <c r="N25" s="70"/>
      <c r="O25" s="70"/>
      <c r="P25" s="72"/>
      <c r="V25" s="73"/>
      <c r="W25" s="62"/>
      <c r="X25" s="62"/>
      <c r="Y25" s="63"/>
      <c r="Z25" s="63"/>
      <c r="AA25" s="63"/>
      <c r="AB25" s="64"/>
    </row>
    <row r="26" spans="2:28" ht="14.25" customHeight="1" thickBot="1" x14ac:dyDescent="0.4">
      <c r="B26" s="28"/>
      <c r="C26" s="29"/>
      <c r="D26" s="29"/>
      <c r="E26" s="142">
        <f t="shared" si="4"/>
        <v>0</v>
      </c>
      <c r="F26" s="151">
        <v>0</v>
      </c>
      <c r="G26" s="144">
        <f t="shared" si="5"/>
        <v>0</v>
      </c>
      <c r="H26" s="27" t="s">
        <v>26</v>
      </c>
      <c r="I26" s="46"/>
      <c r="J26" s="69"/>
      <c r="K26" s="70"/>
      <c r="L26" s="71" t="s">
        <v>42</v>
      </c>
      <c r="M26" s="167">
        <v>0</v>
      </c>
      <c r="N26" s="70"/>
      <c r="O26" s="70"/>
      <c r="P26" s="72"/>
      <c r="V26" s="73"/>
      <c r="W26" s="62"/>
      <c r="X26" s="62"/>
      <c r="Y26" s="63"/>
      <c r="Z26" s="63"/>
      <c r="AA26" s="63"/>
      <c r="AB26" s="64"/>
    </row>
    <row r="27" spans="2:28" ht="14.25" customHeight="1" thickBot="1" x14ac:dyDescent="0.4">
      <c r="B27" s="28"/>
      <c r="C27" s="29"/>
      <c r="D27" s="29"/>
      <c r="E27" s="142">
        <f t="shared" si="4"/>
        <v>0</v>
      </c>
      <c r="F27" s="152">
        <v>0</v>
      </c>
      <c r="G27" s="146">
        <f t="shared" si="5"/>
        <v>0</v>
      </c>
      <c r="H27" s="27" t="s">
        <v>22</v>
      </c>
      <c r="I27" s="46"/>
      <c r="J27" s="74"/>
      <c r="K27" s="75"/>
      <c r="L27" s="76" t="s">
        <v>35</v>
      </c>
      <c r="M27" s="77">
        <f>SUM(M25*M26)/60</f>
        <v>0</v>
      </c>
      <c r="N27" s="75"/>
      <c r="O27" s="75"/>
      <c r="P27" s="78"/>
      <c r="V27" s="73"/>
      <c r="W27" s="73"/>
      <c r="X27" s="73"/>
      <c r="Y27" s="73"/>
      <c r="Z27" s="79"/>
      <c r="AA27" s="80"/>
      <c r="AB27" s="64"/>
    </row>
    <row r="28" spans="2:28" ht="14.25" customHeight="1" thickBot="1" x14ac:dyDescent="0.4">
      <c r="B28" s="32"/>
      <c r="C28" s="33"/>
      <c r="D28" s="33"/>
      <c r="E28" s="34"/>
      <c r="F28" s="35" t="s">
        <v>28</v>
      </c>
      <c r="G28" s="153">
        <v>0</v>
      </c>
      <c r="H28" s="143" t="s">
        <v>27</v>
      </c>
      <c r="I28" s="46"/>
      <c r="J28" s="23" t="s">
        <v>53</v>
      </c>
      <c r="K28" s="88"/>
      <c r="L28" s="88"/>
      <c r="M28" s="88"/>
      <c r="N28" s="165"/>
      <c r="O28" s="166"/>
      <c r="P28" s="47"/>
      <c r="V28" s="73"/>
      <c r="W28" s="73"/>
      <c r="X28" s="73"/>
      <c r="Y28" s="73"/>
      <c r="Z28" s="79"/>
      <c r="AA28" s="81"/>
      <c r="AB28" s="82"/>
    </row>
    <row r="29" spans="2:28" ht="14.25" customHeight="1" thickBot="1" x14ac:dyDescent="0.4">
      <c r="B29" s="32"/>
      <c r="C29" s="37"/>
      <c r="D29" s="37"/>
      <c r="E29" s="38"/>
      <c r="F29" s="35" t="s">
        <v>30</v>
      </c>
      <c r="G29" s="149">
        <f>SUM(G21+G22+G23+G24+G25+G26+G27)-G28</f>
        <v>203.00000000000011</v>
      </c>
      <c r="H29" s="36" t="s">
        <v>29</v>
      </c>
      <c r="I29" s="46"/>
      <c r="J29" s="205" t="s">
        <v>58</v>
      </c>
      <c r="K29" s="289" t="s">
        <v>50</v>
      </c>
      <c r="L29" s="289"/>
      <c r="M29" s="290"/>
      <c r="N29" s="230">
        <v>405</v>
      </c>
      <c r="O29" s="90"/>
      <c r="P29" s="84"/>
    </row>
    <row r="30" spans="2:28" ht="14.25" customHeight="1" thickBot="1" x14ac:dyDescent="0.4">
      <c r="B30" s="48"/>
      <c r="C30" s="49"/>
      <c r="D30" s="49"/>
      <c r="E30" s="50"/>
      <c r="F30" s="51" t="s">
        <v>31</v>
      </c>
      <c r="G30" s="52">
        <f>ROUND(G29/60,2)</f>
        <v>3.38</v>
      </c>
      <c r="H30" s="83">
        <f>H24*G30</f>
        <v>20.28</v>
      </c>
      <c r="I30" s="46"/>
      <c r="J30" s="275" t="s">
        <v>60</v>
      </c>
      <c r="K30" s="287" t="s">
        <v>61</v>
      </c>
      <c r="L30" s="287"/>
      <c r="M30" s="288"/>
      <c r="N30" s="195">
        <v>0</v>
      </c>
      <c r="O30" s="90"/>
      <c r="P30" s="86"/>
      <c r="Q30" s="85"/>
      <c r="R30" s="86"/>
      <c r="S30" s="86"/>
      <c r="T30" s="86"/>
      <c r="U30" s="86"/>
      <c r="V30" s="86"/>
      <c r="W30" s="86"/>
      <c r="X30" s="86"/>
      <c r="Y30" s="86"/>
    </row>
    <row r="31" spans="2:28" ht="14.25" customHeight="1" thickTop="1" thickBot="1" x14ac:dyDescent="0.4">
      <c r="B31" s="211" t="s">
        <v>36</v>
      </c>
      <c r="C31" s="212"/>
      <c r="D31" s="212"/>
      <c r="E31" s="212"/>
      <c r="F31" s="212"/>
      <c r="G31" s="212"/>
      <c r="H31" s="213"/>
      <c r="I31" s="46"/>
      <c r="J31" s="276"/>
      <c r="K31" s="287" t="s">
        <v>62</v>
      </c>
      <c r="L31" s="287"/>
      <c r="M31" s="288"/>
      <c r="N31" s="195">
        <v>0</v>
      </c>
      <c r="O31" s="162"/>
      <c r="U31" s="86"/>
      <c r="V31" s="86"/>
      <c r="W31" s="86"/>
      <c r="X31" s="86"/>
      <c r="Y31" s="86"/>
    </row>
    <row r="32" spans="2:28" ht="22.5" customHeight="1" thickBot="1" x14ac:dyDescent="0.4">
      <c r="B32" s="25" t="s">
        <v>12</v>
      </c>
      <c r="C32" s="25" t="s">
        <v>13</v>
      </c>
      <c r="D32" s="25" t="s">
        <v>14</v>
      </c>
      <c r="E32" s="25" t="s">
        <v>15</v>
      </c>
      <c r="F32" s="147" t="s">
        <v>44</v>
      </c>
      <c r="G32" s="25" t="s">
        <v>16</v>
      </c>
      <c r="H32" s="27" t="s">
        <v>18</v>
      </c>
      <c r="I32" s="46"/>
      <c r="J32" s="218" t="s">
        <v>105</v>
      </c>
      <c r="K32" s="293" t="s">
        <v>37</v>
      </c>
      <c r="L32" s="294"/>
      <c r="M32" s="295"/>
      <c r="N32" s="195">
        <v>108</v>
      </c>
      <c r="O32" s="163"/>
      <c r="P32" s="86"/>
      <c r="U32" s="86"/>
      <c r="V32" s="86"/>
      <c r="W32" s="86"/>
      <c r="X32" s="86"/>
      <c r="Y32" s="86"/>
    </row>
    <row r="33" spans="2:25" ht="18.75" customHeight="1" x14ac:dyDescent="0.35">
      <c r="B33" s="28"/>
      <c r="C33" s="29"/>
      <c r="D33" s="29"/>
      <c r="E33" s="142">
        <f t="shared" ref="E33:E39" si="6">(D33-C33)*1440</f>
        <v>0</v>
      </c>
      <c r="F33" s="150">
        <v>0</v>
      </c>
      <c r="G33" s="144">
        <f t="shared" ref="G33:G39" si="7">F33+E33</f>
        <v>0</v>
      </c>
      <c r="H33" s="27" t="s">
        <v>20</v>
      </c>
      <c r="I33" s="46"/>
      <c r="J33" s="206" t="s">
        <v>56</v>
      </c>
      <c r="K33" s="296" t="s">
        <v>54</v>
      </c>
      <c r="L33" s="297"/>
      <c r="M33" s="297"/>
      <c r="N33" s="196">
        <f>M27</f>
        <v>0</v>
      </c>
      <c r="R33" s="209"/>
      <c r="U33" s="86"/>
      <c r="V33" s="86"/>
      <c r="W33" s="86"/>
      <c r="X33" s="86"/>
      <c r="Y33" s="86"/>
    </row>
    <row r="34" spans="2:25" ht="14.25" customHeight="1" x14ac:dyDescent="0.35">
      <c r="B34" s="28"/>
      <c r="C34" s="29"/>
      <c r="D34" s="29"/>
      <c r="E34" s="142">
        <f t="shared" si="6"/>
        <v>0</v>
      </c>
      <c r="F34" s="151">
        <v>0</v>
      </c>
      <c r="G34" s="144">
        <f t="shared" si="7"/>
        <v>0</v>
      </c>
      <c r="H34" s="27" t="s">
        <v>22</v>
      </c>
      <c r="J34" s="207" t="s">
        <v>57</v>
      </c>
      <c r="K34" s="261" t="s">
        <v>51</v>
      </c>
      <c r="L34" s="262"/>
      <c r="M34" s="262"/>
      <c r="N34" s="197">
        <f>SUM(N29:N33)</f>
        <v>513</v>
      </c>
      <c r="O34" s="164"/>
      <c r="U34" s="86"/>
      <c r="V34" s="86"/>
      <c r="W34" s="86"/>
      <c r="X34" s="86"/>
      <c r="Y34" s="86"/>
    </row>
    <row r="35" spans="2:25" ht="14.25" customHeight="1" thickBot="1" x14ac:dyDescent="0.4">
      <c r="B35" s="28"/>
      <c r="C35" s="29"/>
      <c r="D35" s="29"/>
      <c r="E35" s="142">
        <f t="shared" si="6"/>
        <v>0</v>
      </c>
      <c r="F35" s="151">
        <v>0</v>
      </c>
      <c r="G35" s="144">
        <f t="shared" si="7"/>
        <v>0</v>
      </c>
      <c r="H35" s="36" t="s">
        <v>23</v>
      </c>
      <c r="J35" s="202" t="s">
        <v>59</v>
      </c>
      <c r="K35" s="198" t="s">
        <v>38</v>
      </c>
      <c r="L35" s="199"/>
      <c r="M35" s="199"/>
      <c r="N35" s="200">
        <f>H18+H30+H42+P16</f>
        <v>707.58</v>
      </c>
      <c r="O35" s="163"/>
      <c r="U35" s="86"/>
      <c r="V35" s="86"/>
      <c r="W35" s="86"/>
      <c r="X35" s="86"/>
      <c r="Y35" s="86"/>
    </row>
    <row r="36" spans="2:25" ht="14.25" customHeight="1" thickBot="1" x14ac:dyDescent="0.4">
      <c r="B36" s="28"/>
      <c r="C36" s="29"/>
      <c r="D36" s="29"/>
      <c r="E36" s="142">
        <f t="shared" si="6"/>
        <v>0</v>
      </c>
      <c r="F36" s="151">
        <v>0</v>
      </c>
      <c r="G36" s="145">
        <f t="shared" si="7"/>
        <v>0</v>
      </c>
      <c r="H36" s="154">
        <v>0</v>
      </c>
      <c r="J36" s="203"/>
      <c r="K36" s="169" t="s">
        <v>63</v>
      </c>
      <c r="L36" s="168"/>
      <c r="M36" s="168"/>
      <c r="N36" s="201">
        <v>0</v>
      </c>
      <c r="O36" s="178"/>
      <c r="U36" s="86"/>
      <c r="V36" s="86"/>
      <c r="W36" s="86"/>
      <c r="X36" s="86"/>
      <c r="Y36" s="86"/>
    </row>
    <row r="37" spans="2:25" ht="14.25" customHeight="1" thickBot="1" x14ac:dyDescent="0.4">
      <c r="B37" s="28"/>
      <c r="C37" s="29"/>
      <c r="D37" s="29"/>
      <c r="E37" s="142">
        <f t="shared" si="6"/>
        <v>0</v>
      </c>
      <c r="F37" s="151">
        <v>0</v>
      </c>
      <c r="G37" s="144">
        <f t="shared" si="7"/>
        <v>0</v>
      </c>
      <c r="H37" s="148"/>
      <c r="J37" s="204"/>
      <c r="K37" s="170" t="s">
        <v>52</v>
      </c>
      <c r="L37" s="168"/>
      <c r="M37" s="168"/>
      <c r="N37" s="217">
        <f>SUM(N35:N36)</f>
        <v>707.58</v>
      </c>
      <c r="O37" s="140"/>
      <c r="P37" s="86"/>
      <c r="U37" s="86"/>
      <c r="V37" s="86"/>
      <c r="W37" s="86"/>
      <c r="X37" s="86"/>
      <c r="Y37" s="86"/>
    </row>
    <row r="38" spans="2:25" ht="14.25" customHeight="1" thickBot="1" x14ac:dyDescent="0.4">
      <c r="B38" s="28"/>
      <c r="C38" s="29"/>
      <c r="D38" s="29"/>
      <c r="E38" s="142">
        <f t="shared" si="6"/>
        <v>0</v>
      </c>
      <c r="F38" s="151">
        <v>0</v>
      </c>
      <c r="G38" s="144">
        <f t="shared" si="7"/>
        <v>0</v>
      </c>
      <c r="H38" s="27" t="s">
        <v>26</v>
      </c>
      <c r="J38" s="263" t="s">
        <v>97</v>
      </c>
      <c r="K38" s="291" t="s">
        <v>98</v>
      </c>
      <c r="L38" s="292"/>
      <c r="M38" s="292"/>
      <c r="N38" s="224">
        <f>SUM(N34,N37)</f>
        <v>1220.58</v>
      </c>
      <c r="O38" s="140"/>
      <c r="P38" s="86"/>
      <c r="Q38" s="88"/>
      <c r="R38" s="86"/>
      <c r="S38" s="86"/>
      <c r="T38" s="86"/>
      <c r="U38" s="86"/>
      <c r="V38" s="86"/>
      <c r="W38" s="86"/>
      <c r="X38" s="86"/>
      <c r="Y38" s="86"/>
    </row>
    <row r="39" spans="2:25" ht="14.25" customHeight="1" thickBot="1" x14ac:dyDescent="0.4">
      <c r="B39" s="28"/>
      <c r="C39" s="29"/>
      <c r="D39" s="29"/>
      <c r="E39" s="142">
        <f t="shared" si="6"/>
        <v>0</v>
      </c>
      <c r="F39" s="152">
        <v>0</v>
      </c>
      <c r="G39" s="146">
        <f t="shared" si="7"/>
        <v>0</v>
      </c>
      <c r="H39" s="27" t="s">
        <v>22</v>
      </c>
      <c r="J39" s="264"/>
      <c r="K39" s="225" t="s">
        <v>104</v>
      </c>
      <c r="L39" s="226"/>
      <c r="M39" s="226"/>
      <c r="N39" s="227">
        <v>0</v>
      </c>
      <c r="O39" s="178"/>
      <c r="P39" s="86"/>
      <c r="Q39" s="88"/>
      <c r="R39" s="86"/>
      <c r="S39" s="86"/>
      <c r="T39" s="86"/>
      <c r="U39" s="86"/>
      <c r="V39" s="86"/>
      <c r="W39" s="86"/>
      <c r="X39" s="86"/>
      <c r="Y39" s="86"/>
    </row>
    <row r="40" spans="2:25" ht="14.25" customHeight="1" thickBot="1" x14ac:dyDescent="0.4">
      <c r="B40" s="32"/>
      <c r="C40" s="33"/>
      <c r="D40" s="33"/>
      <c r="E40" s="34"/>
      <c r="F40" s="35" t="s">
        <v>28</v>
      </c>
      <c r="G40" s="153">
        <v>0</v>
      </c>
      <c r="H40" s="143" t="s">
        <v>27</v>
      </c>
      <c r="J40" s="214"/>
      <c r="K40" s="215"/>
      <c r="L40" s="216"/>
      <c r="M40" s="216"/>
      <c r="N40" s="228" t="s">
        <v>49</v>
      </c>
      <c r="O40" s="228" t="s">
        <v>48</v>
      </c>
      <c r="P40" s="86"/>
      <c r="Q40" s="88"/>
      <c r="R40" s="86"/>
      <c r="S40" s="86"/>
      <c r="T40" s="86"/>
      <c r="U40" s="86"/>
      <c r="V40" s="86"/>
      <c r="W40" s="86"/>
      <c r="X40" s="86"/>
      <c r="Y40" s="86"/>
    </row>
    <row r="41" spans="2:25" ht="14.25" customHeight="1" x14ac:dyDescent="0.35">
      <c r="B41" s="32"/>
      <c r="C41" s="37"/>
      <c r="D41" s="37"/>
      <c r="E41" s="38"/>
      <c r="F41" s="35" t="s">
        <v>30</v>
      </c>
      <c r="G41" s="149">
        <f>SUM(G33+G34+G35+G36+G37+G38+G39)-G40</f>
        <v>0</v>
      </c>
      <c r="H41" s="36" t="s">
        <v>29</v>
      </c>
      <c r="J41" s="219" t="s">
        <v>99</v>
      </c>
      <c r="K41" s="220"/>
      <c r="L41" s="221"/>
      <c r="M41" s="221"/>
      <c r="N41" s="222">
        <f>SUM(N34,N37,N39)</f>
        <v>1220.58</v>
      </c>
      <c r="O41" s="223">
        <f>MIN(1,ROUND(N41/1098,2))</f>
        <v>1</v>
      </c>
      <c r="P41" s="86"/>
      <c r="Q41" s="93"/>
      <c r="R41" s="86"/>
      <c r="S41" s="86"/>
      <c r="T41" s="86"/>
      <c r="U41" s="86"/>
      <c r="V41" s="86"/>
      <c r="W41" s="86"/>
      <c r="X41" s="86"/>
      <c r="Y41" s="86"/>
    </row>
    <row r="42" spans="2:25" ht="14.25" customHeight="1" thickBot="1" x14ac:dyDescent="0.4">
      <c r="B42" s="48"/>
      <c r="C42" s="49"/>
      <c r="D42" s="49"/>
      <c r="E42" s="50"/>
      <c r="F42" s="51" t="s">
        <v>31</v>
      </c>
      <c r="G42" s="52">
        <f>ROUND(G41/60,2)</f>
        <v>0</v>
      </c>
      <c r="H42" s="83">
        <f>H36*G42</f>
        <v>0</v>
      </c>
      <c r="J42" s="87"/>
      <c r="K42" s="91"/>
      <c r="L42" s="92"/>
      <c r="M42" s="92"/>
      <c r="N42" s="139"/>
      <c r="P42" s="86"/>
      <c r="Q42" s="95"/>
      <c r="R42" s="86"/>
      <c r="S42" s="86"/>
      <c r="T42" s="86"/>
      <c r="U42" s="86"/>
      <c r="V42" s="86"/>
      <c r="W42" s="86"/>
      <c r="X42" s="86"/>
      <c r="Y42" s="86"/>
    </row>
    <row r="43" spans="2:25" ht="15" customHeight="1" thickTop="1" x14ac:dyDescent="0.35">
      <c r="J43" s="94"/>
      <c r="P43" s="86"/>
      <c r="Q43" s="86"/>
      <c r="R43" s="86"/>
      <c r="S43" s="86"/>
      <c r="T43" s="86"/>
      <c r="U43" s="86"/>
      <c r="V43" s="86"/>
      <c r="W43" s="86"/>
      <c r="X43" s="86"/>
      <c r="Y43" s="86"/>
    </row>
    <row r="44" spans="2:25" ht="15" customHeight="1" x14ac:dyDescent="0.35">
      <c r="J44" s="96"/>
      <c r="L44" s="97"/>
      <c r="M44" s="98"/>
      <c r="N44" s="98"/>
      <c r="P44" s="86"/>
      <c r="Q44" s="86"/>
      <c r="R44" s="86"/>
      <c r="S44" s="86"/>
      <c r="T44" s="86"/>
      <c r="U44" s="86"/>
      <c r="V44" s="86"/>
      <c r="W44" s="86"/>
      <c r="X44" s="86"/>
      <c r="Y44" s="86"/>
    </row>
    <row r="45" spans="2:25" ht="15" customHeight="1" x14ac:dyDescent="0.35">
      <c r="L45" s="99"/>
      <c r="O45" s="90"/>
      <c r="Q45" s="86"/>
      <c r="R45" s="86"/>
      <c r="S45" s="86"/>
      <c r="T45" s="86"/>
      <c r="U45" s="86"/>
      <c r="V45" s="86"/>
      <c r="W45" s="86"/>
      <c r="X45" s="86"/>
      <c r="Y45" s="86"/>
    </row>
    <row r="46" spans="2:25" ht="15" customHeight="1" x14ac:dyDescent="0.35">
      <c r="J46" s="100"/>
      <c r="L46" s="99"/>
      <c r="O46" s="73"/>
      <c r="P46" s="86"/>
      <c r="Q46" s="86"/>
      <c r="R46" s="86"/>
      <c r="S46" s="86"/>
      <c r="T46" s="86"/>
      <c r="U46" s="86"/>
      <c r="V46" s="86"/>
      <c r="W46" s="86"/>
      <c r="X46" s="86"/>
      <c r="Y46" s="86"/>
    </row>
    <row r="47" spans="2:25" ht="15" customHeight="1" x14ac:dyDescent="0.35">
      <c r="J47" s="100"/>
      <c r="K47" s="89"/>
      <c r="L47" s="90"/>
      <c r="M47" s="90"/>
      <c r="N47" s="101"/>
      <c r="P47" s="86"/>
      <c r="Q47" s="86"/>
      <c r="R47" s="86"/>
      <c r="S47" s="86"/>
      <c r="T47" s="86"/>
      <c r="U47" s="86"/>
      <c r="V47" s="86"/>
      <c r="W47" s="86"/>
      <c r="X47" s="86"/>
      <c r="Y47" s="86"/>
    </row>
    <row r="48" spans="2:25" ht="15" customHeight="1" x14ac:dyDescent="0.35">
      <c r="K48" s="73"/>
      <c r="L48" s="73"/>
      <c r="M48" s="73"/>
      <c r="N48" s="73"/>
      <c r="P48" s="86"/>
      <c r="Q48" s="86"/>
      <c r="R48" s="86"/>
      <c r="S48" s="86"/>
      <c r="T48" s="86"/>
      <c r="U48" s="86"/>
      <c r="V48" s="86"/>
      <c r="W48" s="86"/>
      <c r="X48" s="86"/>
      <c r="Y48" s="86"/>
    </row>
    <row r="49" spans="2:25" ht="15" customHeight="1" x14ac:dyDescent="0.35">
      <c r="P49" s="86"/>
      <c r="Q49" s="86"/>
      <c r="R49" s="86"/>
      <c r="S49" s="86"/>
      <c r="T49" s="86"/>
      <c r="U49" s="86"/>
      <c r="V49" s="86"/>
      <c r="W49" s="86"/>
      <c r="X49" s="86"/>
      <c r="Y49" s="86"/>
    </row>
    <row r="50" spans="2:25" ht="15" customHeight="1" x14ac:dyDescent="0.35">
      <c r="P50" s="86"/>
      <c r="Q50" s="86"/>
      <c r="R50" s="86"/>
      <c r="S50" s="86"/>
      <c r="T50" s="86"/>
      <c r="U50" s="86"/>
      <c r="V50" s="86"/>
      <c r="W50" s="86"/>
      <c r="X50" s="86"/>
      <c r="Y50" s="86"/>
    </row>
    <row r="51" spans="2:25" ht="15.75" customHeight="1" x14ac:dyDescent="0.35">
      <c r="P51" s="86"/>
      <c r="Q51" s="86"/>
      <c r="R51" s="86"/>
      <c r="S51" s="86"/>
      <c r="T51" s="86"/>
      <c r="U51" s="86"/>
      <c r="V51" s="86"/>
      <c r="W51" s="86"/>
      <c r="X51" s="86"/>
      <c r="Y51" s="86"/>
    </row>
    <row r="52" spans="2:25" ht="15.75" customHeight="1" x14ac:dyDescent="0.35">
      <c r="P52" s="86"/>
      <c r="Q52" s="86"/>
      <c r="R52" s="86"/>
      <c r="S52" s="86"/>
      <c r="T52" s="86"/>
      <c r="U52" s="86"/>
      <c r="V52" s="86"/>
      <c r="W52" s="86"/>
      <c r="X52" s="86"/>
      <c r="Y52" s="86"/>
    </row>
    <row r="53" spans="2:25" ht="12" customHeight="1" x14ac:dyDescent="0.45">
      <c r="B53" s="270"/>
      <c r="C53" s="270"/>
      <c r="P53" s="86"/>
      <c r="Q53" s="86"/>
      <c r="R53" s="86"/>
      <c r="S53" s="86"/>
      <c r="T53" s="86"/>
      <c r="U53" s="86"/>
      <c r="V53" s="86"/>
      <c r="W53" s="86"/>
      <c r="X53" s="86"/>
      <c r="Y53" s="86"/>
    </row>
    <row r="54" spans="2:25" ht="15.75" customHeight="1" x14ac:dyDescent="0.35">
      <c r="B54" s="58"/>
      <c r="C54" s="58"/>
      <c r="J54" s="102"/>
      <c r="P54" s="86"/>
      <c r="Q54" s="86"/>
      <c r="R54" s="86"/>
      <c r="S54" s="86"/>
      <c r="T54" s="86"/>
      <c r="U54" s="86"/>
      <c r="V54" s="86"/>
      <c r="W54" s="86"/>
      <c r="X54" s="86"/>
      <c r="Y54" s="86"/>
    </row>
    <row r="55" spans="2:25" ht="15.75" customHeight="1" x14ac:dyDescent="0.35">
      <c r="C55" s="37"/>
      <c r="H55" s="104"/>
      <c r="J55" s="103"/>
      <c r="P55" s="86"/>
      <c r="Q55" s="86"/>
      <c r="R55" s="86"/>
      <c r="S55" s="86"/>
      <c r="T55" s="86"/>
      <c r="U55" s="86"/>
      <c r="V55" s="86"/>
      <c r="W55" s="86"/>
      <c r="X55" s="86"/>
      <c r="Y55" s="86"/>
    </row>
    <row r="56" spans="2:25" ht="15.75" customHeight="1" x14ac:dyDescent="0.35">
      <c r="C56" s="37"/>
      <c r="H56" s="106"/>
      <c r="J56" s="105"/>
      <c r="P56" s="86"/>
      <c r="Q56" s="86"/>
      <c r="R56" s="86"/>
      <c r="S56" s="86"/>
      <c r="T56" s="86"/>
      <c r="U56" s="86"/>
      <c r="V56" s="86"/>
      <c r="W56" s="86"/>
      <c r="X56" s="86"/>
      <c r="Y56" s="86"/>
    </row>
    <row r="57" spans="2:25" ht="15.75" customHeight="1" x14ac:dyDescent="0.35">
      <c r="B57" s="107"/>
      <c r="H57" s="106"/>
      <c r="J57" s="103"/>
      <c r="P57" s="86"/>
      <c r="Q57" s="86"/>
      <c r="R57" s="86"/>
      <c r="S57" s="86"/>
      <c r="T57" s="86"/>
      <c r="U57" s="86"/>
      <c r="V57" s="86"/>
      <c r="W57" s="86"/>
      <c r="X57" s="86"/>
      <c r="Y57" s="86"/>
    </row>
    <row r="58" spans="2:25" ht="15.75" customHeight="1" x14ac:dyDescent="0.35">
      <c r="B58" s="108"/>
      <c r="C58" s="109"/>
      <c r="H58" s="106"/>
      <c r="J58" s="103"/>
      <c r="P58" s="86"/>
      <c r="Q58" s="86"/>
      <c r="R58" s="86"/>
      <c r="S58" s="86"/>
      <c r="T58" s="86"/>
      <c r="U58" s="86"/>
      <c r="V58" s="86"/>
      <c r="W58" s="86"/>
      <c r="X58" s="86"/>
      <c r="Y58" s="86"/>
    </row>
    <row r="59" spans="2:25" ht="15.75" customHeight="1" x14ac:dyDescent="0.35">
      <c r="B59" s="109"/>
      <c r="C59" s="109"/>
      <c r="H59" s="106"/>
      <c r="J59" s="103"/>
      <c r="P59" s="86"/>
    </row>
    <row r="60" spans="2:25" ht="15.75" customHeight="1" x14ac:dyDescent="0.35">
      <c r="B60" s="109"/>
      <c r="C60" s="109"/>
      <c r="H60" s="106"/>
      <c r="J60" s="103"/>
    </row>
    <row r="61" spans="2:25" x14ac:dyDescent="0.35">
      <c r="B61" s="109"/>
      <c r="C61" s="109"/>
      <c r="H61" s="106"/>
    </row>
    <row r="62" spans="2:25" x14ac:dyDescent="0.35">
      <c r="B62" s="37"/>
      <c r="C62" s="110"/>
      <c r="H62" s="106"/>
    </row>
    <row r="63" spans="2:25" x14ac:dyDescent="0.35">
      <c r="B63" s="37"/>
      <c r="C63" s="110"/>
      <c r="H63" s="111"/>
    </row>
    <row r="64" spans="2:25" x14ac:dyDescent="0.35">
      <c r="B64" s="37"/>
      <c r="C64" s="110"/>
      <c r="H64" s="111"/>
    </row>
  </sheetData>
  <sheetProtection formatCells="0" formatColumns="0" formatRows="0" insertColumns="0" insertRows="0" insertHyperlinks="0" deleteColumns="0" deleteRows="0" selectLockedCells="1" sort="0" autoFilter="0" pivotTables="0"/>
  <mergeCells count="19">
    <mergeCell ref="A1:C1"/>
    <mergeCell ref="F1:J1"/>
    <mergeCell ref="L1:N1"/>
    <mergeCell ref="A2:C2"/>
    <mergeCell ref="F3:J3"/>
    <mergeCell ref="L3:M3"/>
    <mergeCell ref="B53:C53"/>
    <mergeCell ref="B5:H5"/>
    <mergeCell ref="J5:P5"/>
    <mergeCell ref="J19:P21"/>
    <mergeCell ref="K29:M29"/>
    <mergeCell ref="J30:J31"/>
    <mergeCell ref="K30:M30"/>
    <mergeCell ref="K31:M31"/>
    <mergeCell ref="K32:M32"/>
    <mergeCell ref="K33:M33"/>
    <mergeCell ref="K34:M34"/>
    <mergeCell ref="J38:J39"/>
    <mergeCell ref="K38:M38"/>
  </mergeCells>
  <pageMargins left="0.17" right="0.19" top="0.26" bottom="0.21" header="0.2" footer="0.16"/>
  <pageSetup scale="94" orientation="landscape" r:id="rId1"/>
  <headerFooter alignWithMargins="0">
    <oddHeader xml:space="preserve">&amp;L
&amp;R
</oddHeader>
    <oddFooter xml:space="preserve">&amp;R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 </vt:lpstr>
      <vt:lpstr>Tab 2 - Hours </vt:lpstr>
      <vt:lpstr>OAISD EXAMPLE (PM Reg Session)</vt:lpstr>
      <vt:lpstr>KISD EXAMPLE (Session 1)</vt:lpstr>
      <vt:lpstr>'Instructions '!Print_Area</vt:lpstr>
      <vt:lpstr>'KISD EXAMPLE (Session 1)'!Print_Area</vt:lpstr>
      <vt:lpstr>'OAISD EXAMPLE (PM Reg Session)'!Print_Area</vt:lpstr>
      <vt:lpstr>'Tab 2 - Hours '!Print_Area</vt:lpstr>
    </vt:vector>
  </TitlesOfParts>
  <Company>Ottawa Area Intermediate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Emily Taylor</cp:lastModifiedBy>
  <cp:lastPrinted>2022-04-12T18:24:34Z</cp:lastPrinted>
  <dcterms:created xsi:type="dcterms:W3CDTF">2008-03-17T15:16:38Z</dcterms:created>
  <dcterms:modified xsi:type="dcterms:W3CDTF">2023-04-20T21:36:11Z</dcterms:modified>
</cp:coreProperties>
</file>